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СВОД" sheetId="1" r:id="rId1"/>
  </sheets>
  <definedNames>
    <definedName name="_xlnm.Print_Area" localSheetId="0">СВОД!$A$1:$BB$71</definedName>
  </definedNames>
  <calcPr calcId="162913"/>
</workbook>
</file>

<file path=xl/calcChain.xml><?xml version="1.0" encoding="utf-8"?>
<calcChain xmlns="http://schemas.openxmlformats.org/spreadsheetml/2006/main">
  <c r="O40" i="1" l="1"/>
  <c r="AX64" i="1" l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4" i="1" l="1"/>
  <c r="Y63" i="1"/>
  <c r="Y62" i="1"/>
  <c r="Y61" i="1"/>
  <c r="G65" i="1"/>
  <c r="AQ40" i="1" l="1"/>
  <c r="AF40" i="1"/>
  <c r="X40" i="1"/>
  <c r="P40" i="1"/>
  <c r="Q31" i="1"/>
  <c r="L40" i="1"/>
  <c r="K40" i="1"/>
  <c r="D40" i="1"/>
  <c r="C40" i="1"/>
  <c r="AE40" i="1"/>
  <c r="AG27" i="1" l="1"/>
  <c r="AG24" i="1"/>
  <c r="AG25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<sst xmlns="http://schemas.openxmlformats.org/spreadsheetml/2006/main" count="270" uniqueCount="67">
  <si>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</si>
  <si>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</si>
  <si>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</si>
  <si>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</si>
  <si>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</si>
  <si>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</si>
  <si>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</si>
  <si>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</si>
  <si>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</si>
  <si>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</si>
  <si>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</si>
  <si>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</si>
  <si>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</si>
  <si>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</si>
  <si>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</si>
  <si>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</si>
  <si>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</si>
  <si>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</si>
  <si>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</si>
  <si>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</si>
  <si>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</si>
  <si>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</si>
  <si>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</si>
  <si>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</si>
  <si>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</si>
  <si>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</si>
  <si>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</si>
  <si>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</si>
  <si>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</si>
  <si>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</si>
  <si>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</si>
  <si>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</si>
  <si>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</si>
  <si>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</si>
  <si>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</si>
  <si>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</si>
  <si>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</si>
  <si>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</si>
  <si>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</si>
  <si>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</si>
  <si>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</si>
  <si>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</si>
  <si>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</si>
  <si>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</si>
  <si>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</si>
  <si>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</si>
  <si>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</si>
  <si>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</si>
  <si>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</si>
  <si>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</si>
  <si>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</si>
  <si>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</si>
  <si>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</si>
  <si>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</si>
  <si>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</si>
  <si>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</si>
  <si>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</si>
  <si>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</si>
  <si>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</si>
  <si>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</si>
  <si>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</si>
  <si>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</si>
  <si>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</si>
  <si>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</si>
  <si>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</si>
  <si>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</si>
  <si>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02.12.2022г.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</si>
</sst>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N64" sqref="N64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53</v>
      </c>
      <c r="C3" s="259"/>
      <c r="D3" s="259"/>
      <c r="E3" s="267"/>
      <c r="F3" s="293" t="s">
        <v>61</v>
      </c>
      <c r="G3" s="293"/>
      <c r="H3" s="293"/>
      <c r="I3" s="293"/>
      <c r="J3" s="292" t="s">
        <v>62</v>
      </c>
      <c r="K3" s="293"/>
      <c r="L3" s="293"/>
      <c r="M3" s="294"/>
      <c r="N3" s="251" t="s">
        <v>63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28</v>
      </c>
      <c r="D4" s="285" t="s">
        <v>34</v>
      </c>
      <c r="E4" s="287" t="s">
        <v>1</v>
      </c>
      <c r="F4" s="295" t="s">
        <v>2</v>
      </c>
      <c r="G4" s="296" t="s">
        <v>28</v>
      </c>
      <c r="H4" s="296" t="s">
        <v>34</v>
      </c>
      <c r="I4" s="297" t="s">
        <v>1</v>
      </c>
      <c r="J4" s="298" t="s">
        <v>2</v>
      </c>
      <c r="K4" s="296" t="s">
        <v>28</v>
      </c>
      <c r="L4" s="296" t="s">
        <v>34</v>
      </c>
      <c r="M4" s="299" t="s">
        <v>1</v>
      </c>
      <c r="N4" s="300" t="s">
        <v>2</v>
      </c>
      <c r="O4" s="301" t="s">
        <v>28</v>
      </c>
      <c r="P4" s="301" t="s">
        <v>34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9.3871602796257295E-2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9.3871602796257295E-2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0.11378493873122716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0.11378493873122716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9.7882312954415185E-2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9.7882312954415185E-2</v>
      </c>
    </row>
    <row r="9" spans="1:20" s="23" customFormat="1" ht="21.75" customHeight="1" x14ac:dyDescent="0.25">
      <c r="A9" s="18" t="s">
        <v>24</v>
      </c>
      <c r="B9" s="11">
        <v>96</v>
      </c>
      <c r="C9" s="104">
        <v>27056.373046000001</v>
      </c>
      <c r="D9" s="104">
        <v>12082.382545</v>
      </c>
      <c r="E9" s="12">
        <f>C9/C18</f>
        <v>0.24444561150273511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96</v>
      </c>
      <c r="O9" s="104">
        <f t="shared" si="1"/>
        <v>27056.373046000001</v>
      </c>
      <c r="P9" s="104">
        <f t="shared" si="1"/>
        <v>12082.382545</v>
      </c>
      <c r="Q9" s="12">
        <f>O9/O18</f>
        <v>0.24444561150273511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5.8008955417165456E-2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5.8008955417165456E-2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0.16741439915065079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0.16741439915065079</v>
      </c>
    </row>
    <row r="12" spans="1:20" s="23" customFormat="1" x14ac:dyDescent="0.25">
      <c r="A12" s="25" t="s">
        <v>33</v>
      </c>
      <c r="B12" s="11">
        <v>35</v>
      </c>
      <c r="C12" s="104">
        <v>5635.8061850100003</v>
      </c>
      <c r="D12" s="104">
        <v>2522.9465301999999</v>
      </c>
      <c r="E12" s="12">
        <f>C12/C18</f>
        <v>5.0917692732261349E-2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35</v>
      </c>
      <c r="O12" s="104">
        <f t="shared" si="1"/>
        <v>5635.8061850100003</v>
      </c>
      <c r="P12" s="104">
        <f t="shared" si="1"/>
        <v>2522.9465301999999</v>
      </c>
      <c r="Q12" s="12">
        <f>O12/O18</f>
        <v>5.0917692732261349E-2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4.0213287414007128E-2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4.0213287414007128E-2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5.6760362952379337E-2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5.6760362952379337E-2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7.5938273408251308E-2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7.5938273408251308E-2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3.6590444879767021E-4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3.6590444879767021E-4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3.9665849185217074E-4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3.9665849185217074E-4</v>
      </c>
    </row>
    <row r="18" spans="1:53" ht="29.25" customHeight="1" thickBot="1" x14ac:dyDescent="0.3">
      <c r="A18" s="107" t="s">
        <v>3</v>
      </c>
      <c r="B18" s="77">
        <f>SUM(B6:B17)</f>
        <v>412</v>
      </c>
      <c r="C18" s="237">
        <f>SUM(C6:C17)</f>
        <v>110684.63401601001</v>
      </c>
      <c r="D18" s="237">
        <f>SUM(D6:D17)</f>
        <v>47877.351992730008</v>
      </c>
      <c r="E18" s="78">
        <f>SUM(E6:E16)</f>
        <v>0.99960334150814778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412</v>
      </c>
      <c r="O18" s="195">
        <f t="shared" si="3"/>
        <v>110684.63401601001</v>
      </c>
      <c r="P18" s="195">
        <f t="shared" si="3"/>
        <v>47877.351992730008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65</v>
      </c>
      <c r="C21" s="246"/>
      <c r="D21" s="246"/>
      <c r="E21" s="247"/>
      <c r="F21" s="251" t="s">
        <v>22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29</v>
      </c>
      <c r="O21" s="246"/>
      <c r="P21" s="246"/>
      <c r="Q21" s="247"/>
      <c r="R21" s="251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51" t="s">
        <v>36</v>
      </c>
      <c r="AE21" s="246"/>
      <c r="AF21" s="246"/>
      <c r="AG21" s="246"/>
      <c r="AH21" s="251" t="s">
        <v>27</v>
      </c>
      <c r="AI21" s="246"/>
      <c r="AJ21" s="246"/>
      <c r="AK21" s="246"/>
      <c r="AL21" s="259" t="s">
        <v>58</v>
      </c>
      <c r="AM21" s="259"/>
      <c r="AN21" s="259"/>
      <c r="AO21" s="259"/>
      <c r="AP21" s="246" t="s">
        <v>47</v>
      </c>
      <c r="AQ21" s="246"/>
      <c r="AR21" s="246"/>
      <c r="AS21" s="246"/>
      <c r="AT21" s="259" t="s">
        <v>60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1.2252196531900229E-2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0.14239311531586604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0.10710101082581447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3.6220671497020282E-2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1.2420583267427567E-2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0.10998502283739892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8.7964487921334978E-3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>
        <v>1</v>
      </c>
      <c r="AE25" s="30">
        <v>40</v>
      </c>
      <c r="AF25" s="30">
        <v>20</v>
      </c>
      <c r="AG25" s="13">
        <f>AE25/AE40</f>
        <v>7.0974761528157524E-3</v>
      </c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28</v>
      </c>
      <c r="AY25" s="17">
        <f t="shared" si="5"/>
        <v>9157.43</v>
      </c>
      <c r="AZ25" s="159">
        <f t="shared" si="6"/>
        <v>4166.5514220000005</v>
      </c>
      <c r="BA25" s="12">
        <f>AY25/AY40</f>
        <v>8.2734429050697528E-2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0.15759688088091275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6.8313207970851622E-2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0.1037723447532799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0.20691416127660384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9.9364666139420535E-2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0.10867300454966627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5.7746099129535197E-2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2.6432033913368888E-2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6.8375757417844414E-3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5.3231071146118145E-3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1.6781913917078332E-2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6.25199466729736E-2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2.3963200217780443E-2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2.7464211080648265E-2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2.5871908212157348E-3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8.3437290840787971E-3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2.5576229261161262E-2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9.191231617896399E-2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2.1978660557780059E-2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10</v>
      </c>
      <c r="O33" s="6">
        <v>3860.5601000000001</v>
      </c>
      <c r="P33" s="26">
        <v>1838.003095</v>
      </c>
      <c r="Q33" s="12">
        <f>O33/O40</f>
        <v>0.14268579507816712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4.0656049866407808E-3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1.8453437997320958E-2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42</v>
      </c>
      <c r="AY33" s="17">
        <f t="shared" si="5"/>
        <v>10492.448400000001</v>
      </c>
      <c r="AZ33" s="159">
        <f t="shared" si="6"/>
        <v>4768.5705280000002</v>
      </c>
      <c r="BA33" s="12">
        <f>AY33/AY40</f>
        <v>9.4795890082469081E-2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2.6611105589647556E-2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7.7185053161871308E-3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1.8862600202463605E-2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1556.38455</v>
      </c>
      <c r="P35" s="26">
        <v>741.45183799999995</v>
      </c>
      <c r="Q35" s="12">
        <f>O35/O40</f>
        <v>5.7523768886314025E-2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7.3664882426978523E-2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3922.2455499999996</v>
      </c>
      <c r="AZ35" s="159">
        <f t="shared" si="6"/>
        <v>1717.06892754</v>
      </c>
      <c r="BA35" s="12">
        <f>AY35/AY40</f>
        <v>3.5436224593132469E-2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0.12795506604355533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6.7970132438815306E-2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5.9306495267192741E-2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5.9830587315689306E-2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1.4783947549804198E-3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0.36552002187001126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6.4561807187855591E-2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7.3919737749020987E-3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2.8922215322724192E-2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4.4910493160965619E-2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96</v>
      </c>
      <c r="O40" s="81">
        <f>SUM(O23:O39)</f>
        <v>27056.373045999997</v>
      </c>
      <c r="P40" s="81">
        <f>SUM(P23:P39)</f>
        <v>12082.382544999999</v>
      </c>
      <c r="Q40" s="82">
        <f t="shared" si="8"/>
        <v>0.99260802622509803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0.90856222257518038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35</v>
      </c>
      <c r="AE40" s="35">
        <f>SUM(AE23:AE39)</f>
        <v>5635.8061850100003</v>
      </c>
      <c r="AF40" s="84">
        <f>SUM(AF23:AF39)</f>
        <v>2522.4465301999999</v>
      </c>
      <c r="AG40" s="46">
        <f t="shared" ref="AG40:AR40" si="10">SUM(AG23:AG39)</f>
        <v>1.3724092503352077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412</v>
      </c>
      <c r="AY40" s="42">
        <f>C40+G40+K40+O40+S40+AA40+AI40+AE40+W40+AQ40+AM40+AU40</f>
        <v>110684.63401600999</v>
      </c>
      <c r="AZ40" s="42">
        <f>D40+H40+L40+P40+T40+AB40+AJ40+AF40+X40+AR40+AN40+AV40</f>
        <v>47876.846452729995</v>
      </c>
      <c r="BA40" s="38">
        <f>SUM(BA23:BA38)</f>
        <v>0.95472360239023679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49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64</v>
      </c>
      <c r="B43" s="260" t="s">
        <v>65</v>
      </c>
      <c r="C43" s="256"/>
      <c r="D43" s="257"/>
      <c r="E43" s="261"/>
      <c r="F43" s="255" t="s">
        <v>22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29</v>
      </c>
      <c r="O43" s="249"/>
      <c r="P43" s="249"/>
      <c r="Q43" s="250"/>
      <c r="R43" s="248" t="s">
        <v>26</v>
      </c>
      <c r="S43" s="249"/>
      <c r="T43" s="249"/>
      <c r="U43" s="250"/>
      <c r="V43" s="255" t="s">
        <v>37</v>
      </c>
      <c r="W43" s="256"/>
      <c r="X43" s="256"/>
      <c r="Y43" s="257"/>
      <c r="Z43" s="248" t="s">
        <v>25</v>
      </c>
      <c r="AA43" s="249"/>
      <c r="AB43" s="249"/>
      <c r="AC43" s="250"/>
      <c r="AD43" s="248" t="s">
        <v>36</v>
      </c>
      <c r="AE43" s="249"/>
      <c r="AF43" s="249"/>
      <c r="AG43" s="250"/>
      <c r="AH43" s="248" t="s">
        <v>27</v>
      </c>
      <c r="AI43" s="249"/>
      <c r="AJ43" s="249"/>
      <c r="AK43" s="249"/>
      <c r="AL43" s="260" t="s">
        <v>58</v>
      </c>
      <c r="AM43" s="256"/>
      <c r="AN43" s="256"/>
      <c r="AO43" s="261"/>
      <c r="AP43" s="255" t="s">
        <v>47</v>
      </c>
      <c r="AQ43" s="256"/>
      <c r="AR43" s="256"/>
      <c r="AS43" s="257"/>
      <c r="AT43" s="279" t="s">
        <v>60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66</v>
      </c>
      <c r="O45" s="17">
        <v>20026.138496</v>
      </c>
      <c r="P45" s="17">
        <v>9075.8863089999995</v>
      </c>
      <c r="Q45" s="179">
        <f>O45/O54</f>
        <v>0.74016345287494667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23</v>
      </c>
      <c r="AE45" s="17">
        <v>3687.6451850100002</v>
      </c>
      <c r="AF45" s="17">
        <v>1663.903116</v>
      </c>
      <c r="AG45" s="179">
        <f>AE45/AE54</f>
        <v>0.65432434401635775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277</v>
      </c>
      <c r="AY45" s="17">
        <f t="shared" si="12"/>
        <v>70817.891181009996</v>
      </c>
      <c r="AZ45" s="17">
        <f t="shared" si="12"/>
        <v>31540.699075530003</v>
      </c>
      <c r="BA45" s="91">
        <f>AZ45/AZ54</f>
        <v>0.65878119325227802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1.6964579813400316E-2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6.3877285375341777E-2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0.12551167353433562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4.461056173153416E-2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1.4194952305631505E-2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4.7664407178294239E-2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9.9652475422924797E-2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0.11514856591876367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0.10974269303360448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8</v>
      </c>
      <c r="O49" s="6">
        <v>2668</v>
      </c>
      <c r="P49" s="6">
        <v>1300.385397</v>
      </c>
      <c r="Q49" s="7">
        <f>O49/O54</f>
        <v>9.8608930157193991E-2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8.1480090855747769E-2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22</v>
      </c>
      <c r="AY49" s="6">
        <f>C49+G49+K49+O49+S49+AA49+AI49+AE49+W49+AQ49+AM49+AU49</f>
        <v>4952.7180000000008</v>
      </c>
      <c r="AZ49" s="6">
        <f>D49+H49+L49+P49+T49+AB49+AJ49+AF49+X49+AR49+AN49+AV49</f>
        <v>2331.4512012000005</v>
      </c>
      <c r="BA49" s="12">
        <f>AZ49/AZ54</f>
        <v>4.8696327264591048E-2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1.1293347185113278E-4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7.0974761528157529E-2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4.1773404684195834E-3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1.3994090569205604E-3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3.9747394557012334E-3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96</v>
      </c>
      <c r="O54" s="122">
        <f>SUM(O45:O53)</f>
        <v>27056.373046000001</v>
      </c>
      <c r="P54" s="122">
        <f>SUM(P45:P53)</f>
        <v>12082.382545</v>
      </c>
      <c r="Q54" s="79">
        <f t="shared" si="14"/>
        <v>0.99999999999999989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35</v>
      </c>
      <c r="AE54" s="122">
        <f t="shared" si="18"/>
        <v>5635.8061850100003</v>
      </c>
      <c r="AF54" s="122">
        <f t="shared" si="18"/>
        <v>2522.9465302000003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412</v>
      </c>
      <c r="AY54" s="130">
        <f t="shared" si="20"/>
        <v>110684.63401601001</v>
      </c>
      <c r="AZ54" s="130">
        <f t="shared" si="20"/>
        <v>47877.35199273</v>
      </c>
      <c r="BA54" s="82">
        <f t="shared" si="20"/>
        <v>1.0000607167159958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38</v>
      </c>
      <c r="B59" s="263" t="s">
        <v>65</v>
      </c>
      <c r="C59" s="264"/>
      <c r="D59" s="270"/>
      <c r="E59" s="215"/>
      <c r="F59" s="263" t="s">
        <v>22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29</v>
      </c>
      <c r="O59" s="264"/>
      <c r="P59" s="264"/>
      <c r="Q59" s="265"/>
      <c r="R59" s="262" t="s">
        <v>26</v>
      </c>
      <c r="S59" s="262"/>
      <c r="T59" s="262"/>
      <c r="U59" s="262"/>
      <c r="V59" s="263" t="s">
        <v>37</v>
      </c>
      <c r="W59" s="264"/>
      <c r="X59" s="264"/>
      <c r="Y59" s="265"/>
      <c r="Z59" s="266" t="s">
        <v>25</v>
      </c>
      <c r="AA59" s="259"/>
      <c r="AB59" s="259"/>
      <c r="AC59" s="267"/>
      <c r="AD59" s="268" t="s">
        <v>36</v>
      </c>
      <c r="AE59" s="259"/>
      <c r="AF59" s="259"/>
      <c r="AG59" s="269"/>
      <c r="AH59" s="252" t="s">
        <v>27</v>
      </c>
      <c r="AI59" s="253"/>
      <c r="AJ59" s="253"/>
      <c r="AK59" s="258"/>
      <c r="AL59" s="252" t="s">
        <v>58</v>
      </c>
      <c r="AM59" s="253"/>
      <c r="AN59" s="253"/>
      <c r="AO59" s="258"/>
      <c r="AP59" s="252" t="s">
        <v>47</v>
      </c>
      <c r="AQ59" s="253"/>
      <c r="AR59" s="253"/>
      <c r="AS59" s="254"/>
      <c r="AT59" s="268" t="s">
        <v>60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4356.6975499999999</v>
      </c>
      <c r="P61" s="164">
        <v>1437.051821</v>
      </c>
      <c r="Q61" s="165">
        <f>O61/O65</f>
        <v>0.1610229701739011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11</v>
      </c>
      <c r="AE61" s="17">
        <v>1105.9549999999999</v>
      </c>
      <c r="AF61" s="17">
        <v>502.79691000000003</v>
      </c>
      <c r="AG61" s="108">
        <f>AE61/AE65</f>
        <v>0.19623723096468362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123</v>
      </c>
      <c r="AY61" s="17">
        <f t="shared" si="22"/>
        <v>18649.309335999998</v>
      </c>
      <c r="AZ61" s="17">
        <f t="shared" si="22"/>
        <v>7694.5821145400005</v>
      </c>
      <c r="BA61" s="91">
        <f>AY61/AY65</f>
        <v>0.16849050007521787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50</v>
      </c>
      <c r="O62" s="70">
        <v>9630.1153959999992</v>
      </c>
      <c r="P62" s="70">
        <v>4306.9462649999996</v>
      </c>
      <c r="Q62" s="75">
        <f>O62/O65</f>
        <v>0.35592780228256465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0.72629501754108616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220</v>
      </c>
      <c r="AY62" s="17">
        <f t="shared" si="22"/>
        <v>55053.690847999998</v>
      </c>
      <c r="AZ62" s="17">
        <f t="shared" si="22"/>
        <v>23273.288332189997</v>
      </c>
      <c r="BA62" s="12">
        <f>AY62/AY65</f>
        <v>0.49739235565468592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15</v>
      </c>
      <c r="O63" s="70">
        <v>11285.560100000001</v>
      </c>
      <c r="P63" s="70">
        <v>5551.202859</v>
      </c>
      <c r="Q63" s="75">
        <f>O63/O65</f>
        <v>0.41711282147140749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7.7467751494230158E-2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56</v>
      </c>
      <c r="AY63" s="17">
        <f>C63+G63+K63+O63+S63+W63+AA63+AE63+AI63+AQ63+AM63</f>
        <v>28005.63383201</v>
      </c>
      <c r="AZ63" s="17">
        <f t="shared" si="23"/>
        <v>12754.319268000001</v>
      </c>
      <c r="BA63" s="12">
        <f>AY63/AY65</f>
        <v>0.25302187680323468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6.593640607212671E-2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8.1095267466861423E-2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96</v>
      </c>
      <c r="O65" s="62">
        <f>SUM(O61:O64)</f>
        <v>27056.373046000001</v>
      </c>
      <c r="P65" s="62">
        <f>SUM(P61:P64)</f>
        <v>12082.382545</v>
      </c>
      <c r="Q65" s="58">
        <f>SUM(Q61:Q64)</f>
        <v>0.99999999999999989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35</v>
      </c>
      <c r="AE65" s="42">
        <f t="shared" si="26"/>
        <v>5635.8061850100003</v>
      </c>
      <c r="AF65" s="42">
        <f t="shared" si="26"/>
        <v>2522.9465302000003</v>
      </c>
      <c r="AG65" s="38">
        <f t="shared" si="26"/>
        <v>0.99999999999999989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412</v>
      </c>
      <c r="AY65" s="238">
        <f>SUM(AY61:AY64)</f>
        <v>110684.63401601001</v>
      </c>
      <c r="AZ65" s="239">
        <f>SUM(AZ61:AZ64)</f>
        <v>47877.351992729993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2022-12-04T11:29:23Z</dcterms:modified>
</cp:coreProperties>
</file>