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СВОД" sheetId="1" r:id="rId1"/>
  </sheets>
  <definedNames>
    <definedName name="_xlnm.Print_Area" localSheetId="0">СВОД!$A$1:$BB$71</definedName>
  </definedNames>
  <calcPr calcId="162913"/>
</workbook>
</file>

<file path=xl/calcChain.xml><?xml version="1.0" encoding="utf-8"?>
<calcChain xmlns="http://schemas.openxmlformats.org/spreadsheetml/2006/main">
  <c r="O40" i="1" l="1"/>
  <c r="AX64" i="1" l="1"/>
  <c r="AX61" i="1" l="1"/>
  <c r="AZ61" i="1"/>
  <c r="AY61" i="1"/>
  <c r="AZ64" i="1"/>
  <c r="AY64" i="1"/>
  <c r="AY63" i="1"/>
  <c r="AY62" i="1"/>
  <c r="AX62" i="1"/>
  <c r="AY65" i="1" l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E7" i="1" l="1"/>
  <c r="E6" i="1"/>
  <c r="Q18" i="1"/>
  <c r="AV54" i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4" i="1" l="1"/>
  <c r="Y63" i="1"/>
  <c r="Y62" i="1"/>
  <c r="Y61" i="1"/>
  <c r="G65" i="1"/>
  <c r="AQ40" i="1" l="1"/>
  <c r="AF40" i="1"/>
  <c r="X40" i="1"/>
  <c r="P40" i="1"/>
  <c r="Q31" i="1"/>
  <c r="L40" i="1"/>
  <c r="K40" i="1"/>
  <c r="D40" i="1"/>
  <c r="C40" i="1"/>
  <c r="AE40" i="1"/>
  <c r="AG27" i="1" l="1"/>
  <c r="AG24" i="1"/>
  <c r="AG25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D65" i="1"/>
  <c r="AB65" i="1"/>
  <c r="AA65" i="1"/>
  <c r="AC61" i="1" s="1"/>
  <c r="Z65" i="1"/>
  <c r="S65" i="1"/>
  <c r="T65" i="1"/>
  <c r="R65" i="1"/>
  <c r="AG61" i="1" l="1"/>
  <c r="AG63" i="1"/>
  <c r="AG62" i="1"/>
  <c r="M63" i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<sst xmlns="http://schemas.openxmlformats.org/spreadsheetml/2006/main" count="270" uniqueCount="67">
  <si>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</si>
  <si>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</si>
  <si>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</si>
  <si>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</si>
  <si>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</si>
  <si>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</si>
  <si>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</si>
  <si>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</si>
  <si>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</si>
  <si>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</si>
  <si>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</si>
  <si>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</si>
  <si>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</si>
  <si>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</si>
  <si>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</si>
  <si>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</si>
  <si>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</si>
  <si>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</si>
  <si>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</si>
  <si>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</si>
  <si>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</si>
  <si>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</si>
  <si>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</si>
  <si>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</si>
  <si>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</si>
  <si>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</si>
  <si>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</si>
  <si>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</si>
  <si>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</si>
  <si>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</si>
  <si>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</si>
  <si>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</si>
  <si>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</si>
  <si>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</si>
  <si>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</si>
  <si>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</si>
  <si>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</si>
  <si>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</si>
  <si>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</si>
  <si>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</si>
  <si>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</si>
  <si>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</si>
  <si>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</si>
  <si>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</si>
  <si>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</si>
  <si>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</si>
  <si>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</si>
  <si>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</si>
  <si>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</si>
  <si>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</si>
  <si>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</si>
  <si>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</si>
  <si>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</si>
  <si>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</si>
  <si>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</si>
  <si>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</si>
  <si>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</si>
  <si>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</si>
  <si>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</si>
  <si>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</si>
  <si>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</si>
  <si>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</si>
  <si>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</si>
  <si>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</si>
  <si>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</si>
  <si>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</si>
  <si>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по состоянию на 02.12.2022г.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</si>
</sst>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N64" sqref="N64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78" t="s">
        <v>66</v>
      </c>
      <c r="B1" s="278"/>
      <c r="C1" s="278"/>
      <c r="D1" s="278"/>
      <c r="E1" s="27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88" t="s">
        <v>21</v>
      </c>
      <c r="B2" s="288"/>
      <c r="C2" s="288"/>
      <c r="D2" s="288"/>
      <c r="E2" s="28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82" t="s">
        <v>0</v>
      </c>
      <c r="B3" s="268" t="s">
        <v>53</v>
      </c>
      <c r="C3" s="259"/>
      <c r="D3" s="259"/>
      <c r="E3" s="267"/>
      <c r="F3" s="293" t="s">
        <v>61</v>
      </c>
      <c r="G3" s="293"/>
      <c r="H3" s="293"/>
      <c r="I3" s="293"/>
      <c r="J3" s="292" t="s">
        <v>62</v>
      </c>
      <c r="K3" s="293"/>
      <c r="L3" s="293"/>
      <c r="M3" s="294"/>
      <c r="N3" s="251" t="s">
        <v>63</v>
      </c>
      <c r="O3" s="246"/>
      <c r="P3" s="246"/>
      <c r="Q3" s="247"/>
    </row>
    <row r="4" spans="1:20" ht="18" customHeight="1" x14ac:dyDescent="0.25">
      <c r="A4" s="282"/>
      <c r="B4" s="283" t="s">
        <v>2</v>
      </c>
      <c r="C4" s="285" t="s">
        <v>28</v>
      </c>
      <c r="D4" s="285" t="s">
        <v>34</v>
      </c>
      <c r="E4" s="287" t="s">
        <v>1</v>
      </c>
      <c r="F4" s="295" t="s">
        <v>2</v>
      </c>
      <c r="G4" s="296" t="s">
        <v>28</v>
      </c>
      <c r="H4" s="296" t="s">
        <v>34</v>
      </c>
      <c r="I4" s="297" t="s">
        <v>1</v>
      </c>
      <c r="J4" s="298" t="s">
        <v>2</v>
      </c>
      <c r="K4" s="296" t="s">
        <v>28</v>
      </c>
      <c r="L4" s="296" t="s">
        <v>34</v>
      </c>
      <c r="M4" s="299" t="s">
        <v>1</v>
      </c>
      <c r="N4" s="300" t="s">
        <v>2</v>
      </c>
      <c r="O4" s="301" t="s">
        <v>28</v>
      </c>
      <c r="P4" s="301" t="s">
        <v>34</v>
      </c>
      <c r="Q4" s="287" t="s">
        <v>1</v>
      </c>
    </row>
    <row r="5" spans="1:20" ht="31.5" customHeight="1" thickBot="1" x14ac:dyDescent="0.3">
      <c r="A5" s="282"/>
      <c r="B5" s="284"/>
      <c r="C5" s="286"/>
      <c r="D5" s="286"/>
      <c r="E5" s="287"/>
      <c r="F5" s="295"/>
      <c r="G5" s="296"/>
      <c r="H5" s="296"/>
      <c r="I5" s="297"/>
      <c r="J5" s="298"/>
      <c r="K5" s="296"/>
      <c r="L5" s="296"/>
      <c r="M5" s="299"/>
      <c r="N5" s="300"/>
      <c r="O5" s="301"/>
      <c r="P5" s="301"/>
      <c r="Q5" s="287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9.3871602796257295E-2</v>
      </c>
      <c r="F6" s="230"/>
      <c r="G6" s="222"/>
      <c r="H6" s="222"/>
      <c r="I6" s="231"/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9.3871602796257295E-2</v>
      </c>
    </row>
    <row r="7" spans="1:20" s="23" customFormat="1" x14ac:dyDescent="0.25">
      <c r="A7" s="18" t="s">
        <v>22</v>
      </c>
      <c r="B7" s="11">
        <v>62</v>
      </c>
      <c r="C7" s="104">
        <v>12594.2443</v>
      </c>
      <c r="D7" s="104">
        <v>5869.0483715399996</v>
      </c>
      <c r="E7" s="12">
        <f>C7/C18</f>
        <v>0.11378493873122716</v>
      </c>
      <c r="F7" s="19"/>
      <c r="G7" s="104"/>
      <c r="H7" s="104"/>
      <c r="I7" s="13"/>
      <c r="J7" s="11"/>
      <c r="K7" s="220"/>
      <c r="L7" s="221"/>
      <c r="M7" s="12"/>
      <c r="N7" s="11">
        <f t="shared" si="0"/>
        <v>62</v>
      </c>
      <c r="O7" s="104">
        <f t="shared" si="0"/>
        <v>12594.2443</v>
      </c>
      <c r="P7" s="104">
        <f t="shared" si="0"/>
        <v>5869.0483715399996</v>
      </c>
      <c r="Q7" s="12">
        <f>O7/O18</f>
        <v>0.11378493873122716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9.7882312954415185E-2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9.7882312954415185E-2</v>
      </c>
    </row>
    <row r="9" spans="1:20" s="23" customFormat="1" ht="21.75" customHeight="1" x14ac:dyDescent="0.25">
      <c r="A9" s="18" t="s">
        <v>24</v>
      </c>
      <c r="B9" s="11">
        <v>96</v>
      </c>
      <c r="C9" s="104">
        <v>27056.373046000001</v>
      </c>
      <c r="D9" s="104">
        <v>12082.382545</v>
      </c>
      <c r="E9" s="12">
        <f>C9/C18</f>
        <v>0.24444561150273511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96</v>
      </c>
      <c r="O9" s="104">
        <f t="shared" si="1"/>
        <v>27056.373046000001</v>
      </c>
      <c r="P9" s="104">
        <f t="shared" si="1"/>
        <v>12082.382545</v>
      </c>
      <c r="Q9" s="12">
        <f>O9/O18</f>
        <v>0.24444561150273511</v>
      </c>
    </row>
    <row r="10" spans="1:20" s="23" customFormat="1" x14ac:dyDescent="0.25">
      <c r="A10" s="25" t="s">
        <v>25</v>
      </c>
      <c r="B10" s="11">
        <v>21</v>
      </c>
      <c r="C10" s="104">
        <v>6420.7</v>
      </c>
      <c r="D10" s="104">
        <v>2020.32155399</v>
      </c>
      <c r="E10" s="12">
        <f>C10/C18</f>
        <v>5.8008955417165456E-2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5.8008955417165456E-2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0.16741439915065079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0.16741439915065079</v>
      </c>
    </row>
    <row r="12" spans="1:20" s="23" customFormat="1" x14ac:dyDescent="0.25">
      <c r="A12" s="25" t="s">
        <v>33</v>
      </c>
      <c r="B12" s="11">
        <v>35</v>
      </c>
      <c r="C12" s="104">
        <v>5635.8061850100003</v>
      </c>
      <c r="D12" s="104">
        <v>2522.9465301999999</v>
      </c>
      <c r="E12" s="12">
        <f>C12/C18</f>
        <v>5.0917692732261349E-2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35</v>
      </c>
      <c r="O12" s="104">
        <f t="shared" si="1"/>
        <v>5635.8061850100003</v>
      </c>
      <c r="P12" s="104">
        <f t="shared" si="1"/>
        <v>2522.9465301999999</v>
      </c>
      <c r="Q12" s="12">
        <f>O12/O18</f>
        <v>5.0917692732261349E-2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4.0213287414007128E-2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4.0213287414007128E-2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5.6760362952379337E-2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5.6760362952379337E-2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7.5938273408251308E-2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7.5938273408251308E-2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3.6590444879767021E-4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3.6590444879767021E-4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3.9665849185217074E-4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3.9665849185217074E-4</v>
      </c>
    </row>
    <row r="18" spans="1:53" ht="29.25" customHeight="1" thickBot="1" x14ac:dyDescent="0.3">
      <c r="A18" s="107" t="s">
        <v>3</v>
      </c>
      <c r="B18" s="77">
        <f>SUM(B6:B17)</f>
        <v>412</v>
      </c>
      <c r="C18" s="237">
        <f>SUM(C6:C17)</f>
        <v>110684.63401601001</v>
      </c>
      <c r="D18" s="237">
        <f>SUM(D6:D17)</f>
        <v>47877.351992730008</v>
      </c>
      <c r="E18" s="78">
        <f>SUM(E6:E16)</f>
        <v>0.99960334150814778</v>
      </c>
      <c r="F18" s="218">
        <f>SUM(F6:F17)</f>
        <v>0</v>
      </c>
      <c r="G18" s="223">
        <f>SUM(G6:G17)</f>
        <v>0</v>
      </c>
      <c r="H18" s="223">
        <f>SUM(H6:H17)</f>
        <v>0</v>
      </c>
      <c r="I18" s="232">
        <f>SUM(I6:I17)</f>
        <v>0</v>
      </c>
      <c r="J18" s="219">
        <f>SUM(J6:J17)</f>
        <v>0</v>
      </c>
      <c r="K18" s="240">
        <f t="shared" ref="K18" si="2">SUM(K6:K17)</f>
        <v>0</v>
      </c>
      <c r="L18" s="241">
        <f t="shared" ref="L18:Q18" si="3">SUM(L6:L17)</f>
        <v>0</v>
      </c>
      <c r="M18" s="235">
        <f t="shared" si="3"/>
        <v>0</v>
      </c>
      <c r="N18" s="77">
        <f t="shared" si="3"/>
        <v>412</v>
      </c>
      <c r="O18" s="195">
        <f t="shared" si="3"/>
        <v>110684.63401601001</v>
      </c>
      <c r="P18" s="195">
        <f t="shared" si="3"/>
        <v>47877.351992730008</v>
      </c>
      <c r="Q18" s="78">
        <f t="shared" si="3"/>
        <v>1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89" t="s">
        <v>48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90" t="s">
        <v>4</v>
      </c>
      <c r="B21" s="251" t="s">
        <v>65</v>
      </c>
      <c r="C21" s="246"/>
      <c r="D21" s="246"/>
      <c r="E21" s="247"/>
      <c r="F21" s="251" t="s">
        <v>22</v>
      </c>
      <c r="G21" s="246"/>
      <c r="H21" s="246"/>
      <c r="I21" s="247"/>
      <c r="J21" s="251" t="s">
        <v>19</v>
      </c>
      <c r="K21" s="246"/>
      <c r="L21" s="246"/>
      <c r="M21" s="247"/>
      <c r="N21" s="251" t="s">
        <v>29</v>
      </c>
      <c r="O21" s="246"/>
      <c r="P21" s="246"/>
      <c r="Q21" s="247"/>
      <c r="R21" s="251" t="s">
        <v>26</v>
      </c>
      <c r="S21" s="246"/>
      <c r="T21" s="246"/>
      <c r="U21" s="247"/>
      <c r="V21" s="246" t="s">
        <v>37</v>
      </c>
      <c r="W21" s="246"/>
      <c r="X21" s="246"/>
      <c r="Y21" s="247"/>
      <c r="Z21" s="246" t="s">
        <v>25</v>
      </c>
      <c r="AA21" s="246"/>
      <c r="AB21" s="246"/>
      <c r="AC21" s="246"/>
      <c r="AD21" s="251" t="s">
        <v>36</v>
      </c>
      <c r="AE21" s="246"/>
      <c r="AF21" s="246"/>
      <c r="AG21" s="246"/>
      <c r="AH21" s="251" t="s">
        <v>27</v>
      </c>
      <c r="AI21" s="246"/>
      <c r="AJ21" s="246"/>
      <c r="AK21" s="246"/>
      <c r="AL21" s="259" t="s">
        <v>58</v>
      </c>
      <c r="AM21" s="259"/>
      <c r="AN21" s="259"/>
      <c r="AO21" s="259"/>
      <c r="AP21" s="246" t="s">
        <v>47</v>
      </c>
      <c r="AQ21" s="246"/>
      <c r="AR21" s="246"/>
      <c r="AS21" s="246"/>
      <c r="AT21" s="259" t="s">
        <v>60</v>
      </c>
      <c r="AU21" s="259"/>
      <c r="AV21" s="259"/>
      <c r="AW21" s="259"/>
      <c r="AX21" s="246" t="s">
        <v>20</v>
      </c>
      <c r="AY21" s="246"/>
      <c r="AZ21" s="246"/>
      <c r="BA21" s="247"/>
    </row>
    <row r="22" spans="1:53" ht="55.5" customHeight="1" thickBot="1" x14ac:dyDescent="0.3">
      <c r="A22" s="291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2.382040500834179E-3</v>
      </c>
      <c r="J23" s="16">
        <v>8</v>
      </c>
      <c r="K23" s="17">
        <v>1976.536186</v>
      </c>
      <c r="L23" s="159">
        <v>952.38864699999999</v>
      </c>
      <c r="M23" s="91">
        <f>K23/K40</f>
        <v>0.18243712228445674</v>
      </c>
      <c r="N23" s="16">
        <v>4</v>
      </c>
      <c r="O23" s="17">
        <v>331.5</v>
      </c>
      <c r="P23" s="159">
        <v>139.87643399999999</v>
      </c>
      <c r="Q23" s="91">
        <f>O23/O40</f>
        <v>1.2252196531900229E-2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0.14239311531586604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4">J23+F23+B23+R23+N23+Z23+AH23+AD23+V23+AP23+AT23</f>
        <v>37</v>
      </c>
      <c r="AY23" s="17">
        <f t="shared" ref="AY23:AY39" si="5">C23+G23+K23+O23+S23+AA23+AI23+AE23+W23+AQ23+AU23</f>
        <v>11854.436185999999</v>
      </c>
      <c r="AZ23" s="159">
        <f t="shared" ref="AZ23:AZ39" si="6">D23+H23+L23+P23+T23+AB23+AJ23+AF23+X23+AR23+AV23</f>
        <v>5285.3651659999996</v>
      </c>
      <c r="BA23" s="91">
        <f>AY23/AY40</f>
        <v>0.10710101082581447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1.5086256505283134E-2</v>
      </c>
      <c r="J24" s="11">
        <v>10</v>
      </c>
      <c r="K24" s="6">
        <v>1703.558</v>
      </c>
      <c r="L24" s="26">
        <v>656.01521700000001</v>
      </c>
      <c r="M24" s="12">
        <f>K24/K40</f>
        <v>0.15724084454716103</v>
      </c>
      <c r="N24" s="11">
        <v>1</v>
      </c>
      <c r="O24" s="6">
        <v>980</v>
      </c>
      <c r="P24" s="26">
        <v>478.20806499999998</v>
      </c>
      <c r="Q24" s="12">
        <f>O24/O40</f>
        <v>3.6220671497020282E-2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0.21488261042578591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1.2420583267427567E-2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4"/>
        <v>21</v>
      </c>
      <c r="AY24" s="17">
        <f t="shared" si="5"/>
        <v>12173.652</v>
      </c>
      <c r="AZ24" s="159">
        <f t="shared" si="6"/>
        <v>4508.2768020000003</v>
      </c>
      <c r="BA24" s="12">
        <f>AY24/AY40</f>
        <v>0.10998502283739892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4.6801537746889665E-2</v>
      </c>
      <c r="J25" s="11">
        <v>5</v>
      </c>
      <c r="K25" s="6">
        <v>205</v>
      </c>
      <c r="L25" s="26">
        <v>97.471800000000002</v>
      </c>
      <c r="M25" s="12">
        <f>K25/K40</f>
        <v>1.8921793758808335E-2</v>
      </c>
      <c r="N25" s="11">
        <v>4</v>
      </c>
      <c r="O25" s="6">
        <v>238</v>
      </c>
      <c r="P25" s="26">
        <v>100.2478</v>
      </c>
      <c r="Q25" s="12">
        <f>O25/O40</f>
        <v>8.7964487921334978E-3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>
        <v>1</v>
      </c>
      <c r="AE25" s="30">
        <v>40</v>
      </c>
      <c r="AF25" s="30">
        <v>20</v>
      </c>
      <c r="AG25" s="13">
        <f>AE25/AE40</f>
        <v>7.0974761528157524E-3</v>
      </c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4"/>
        <v>28</v>
      </c>
      <c r="AY25" s="17">
        <f t="shared" si="5"/>
        <v>9157.43</v>
      </c>
      <c r="AZ25" s="159">
        <f t="shared" si="6"/>
        <v>4166.5514220000005</v>
      </c>
      <c r="BA25" s="12">
        <f>AY25/AY40</f>
        <v>8.2734429050697528E-2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0.12386610604337731</v>
      </c>
      <c r="J26" s="11">
        <v>3</v>
      </c>
      <c r="K26" s="6">
        <v>40</v>
      </c>
      <c r="L26" s="26">
        <v>16.512975999999998</v>
      </c>
      <c r="M26" s="12">
        <f>K26/K40</f>
        <v>3.6920573187918704E-3</v>
      </c>
      <c r="N26" s="11">
        <v>7</v>
      </c>
      <c r="O26" s="6">
        <v>4264</v>
      </c>
      <c r="P26" s="26">
        <v>2097.4891729999999</v>
      </c>
      <c r="Q26" s="12">
        <f>O26/O40</f>
        <v>0.15759688088091275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3.1834460803820135E-3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6.8313207970851622E-2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4"/>
        <v>37</v>
      </c>
      <c r="AY26" s="17">
        <f t="shared" si="5"/>
        <v>11486.004000000001</v>
      </c>
      <c r="AZ26" s="159">
        <f t="shared" si="6"/>
        <v>5215.1767680000012</v>
      </c>
      <c r="BA26" s="12">
        <f>AY26/AY40</f>
        <v>0.1037723447532799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0.41051172875850922</v>
      </c>
      <c r="J27" s="11">
        <v>1</v>
      </c>
      <c r="K27" s="6">
        <v>50</v>
      </c>
      <c r="L27" s="26">
        <v>23.189029000000001</v>
      </c>
      <c r="M27" s="12">
        <f>K27/K40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O27/O40</f>
        <v>0.20691416127660384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9.9364666139420535E-2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17">
        <f t="shared" si="5"/>
        <v>12028.431736</v>
      </c>
      <c r="AZ27" s="159">
        <f t="shared" si="6"/>
        <v>5551.9188299999996</v>
      </c>
      <c r="BA27" s="12">
        <f>AY27/AY40</f>
        <v>0.10867300454966627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1.5250042755269821E-2</v>
      </c>
      <c r="N28" s="11">
        <v>5</v>
      </c>
      <c r="O28" s="6">
        <v>1562.4</v>
      </c>
      <c r="P28" s="26">
        <v>667.18759999999997</v>
      </c>
      <c r="Q28" s="12">
        <f>O28/O40</f>
        <v>5.7746099129535197E-2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4"/>
        <v>12</v>
      </c>
      <c r="AY28" s="17">
        <f t="shared" si="5"/>
        <v>2925.62</v>
      </c>
      <c r="AZ28" s="159">
        <f t="shared" si="6"/>
        <v>1031.0875999999998</v>
      </c>
      <c r="BA28" s="12">
        <f>AY28/AY40</f>
        <v>2.6432033913368888E-2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2.3224894883133246E-2</v>
      </c>
      <c r="J29" s="11">
        <v>2</v>
      </c>
      <c r="K29" s="6">
        <v>20</v>
      </c>
      <c r="L29" s="26">
        <v>5.9678000000000004</v>
      </c>
      <c r="M29" s="12">
        <f>K29/K40</f>
        <v>1.8460286593959352E-3</v>
      </c>
      <c r="N29" s="11">
        <v>3</v>
      </c>
      <c r="O29" s="6">
        <v>185</v>
      </c>
      <c r="P29" s="26">
        <v>77.308199999999999</v>
      </c>
      <c r="Q29" s="12">
        <f>O29/O40</f>
        <v>6.8375757417844414E-3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3.1834460803820135E-3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5.3231071146118145E-3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18</v>
      </c>
      <c r="AY29" s="17">
        <f t="shared" si="5"/>
        <v>1857.5</v>
      </c>
      <c r="AZ29" s="159">
        <f t="shared" si="6"/>
        <v>817.93171200000006</v>
      </c>
      <c r="BA29" s="12">
        <f>AY29/AY40</f>
        <v>1.6781913917078332E-2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1.2902719379518469E-2</v>
      </c>
      <c r="J30" s="11">
        <v>2</v>
      </c>
      <c r="K30" s="6">
        <v>226.75120000000001</v>
      </c>
      <c r="L30" s="26">
        <v>113.37560000000001</v>
      </c>
      <c r="M30" s="12">
        <f>K30/K40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O30/O40</f>
        <v>6.25199466729736E-2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2.3963200217780443E-2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17">
        <f t="shared" si="5"/>
        <v>3039.8661519999996</v>
      </c>
      <c r="AZ30" s="159">
        <f t="shared" si="6"/>
        <v>1257.2349569999999</v>
      </c>
      <c r="BA30" s="12">
        <f>AY30/AY40</f>
        <v>2.7464211080648265E-2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7.4240262275998576E-3</v>
      </c>
      <c r="J31" s="11">
        <v>5</v>
      </c>
      <c r="K31" s="6">
        <v>641.82259999999997</v>
      </c>
      <c r="L31" s="26">
        <v>310.41129999999998</v>
      </c>
      <c r="M31" s="12">
        <f>K31/K40</f>
        <v>5.9241145692400674E-2</v>
      </c>
      <c r="N31" s="11">
        <v>1</v>
      </c>
      <c r="O31" s="6">
        <v>70</v>
      </c>
      <c r="P31" s="26">
        <v>34.106099999999998</v>
      </c>
      <c r="Q31" s="12">
        <f>O31/O40</f>
        <v>2.5871908212157348E-3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17">
        <f t="shared" si="5"/>
        <v>923.52260000000001</v>
      </c>
      <c r="AZ31" s="159">
        <f t="shared" si="6"/>
        <v>431.63815999999997</v>
      </c>
      <c r="BA31" s="12">
        <f>AY31/AY40</f>
        <v>8.3437290840787971E-3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2.3018451373060949E-2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2.5576229261161262E-2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9.191231617896399E-2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4"/>
        <v>22</v>
      </c>
      <c r="AY32" s="17">
        <f t="shared" si="5"/>
        <v>2432.6999999999998</v>
      </c>
      <c r="AZ32" s="159">
        <f t="shared" si="6"/>
        <v>1163.5657000000001</v>
      </c>
      <c r="BA32" s="12">
        <f>AY32/AY40</f>
        <v>2.1978660557780059E-2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8</v>
      </c>
      <c r="G33" s="6">
        <v>469.86529999999999</v>
      </c>
      <c r="H33" s="26">
        <v>168.847568</v>
      </c>
      <c r="I33" s="12">
        <f>G33/G40</f>
        <v>3.7307939151220056E-2</v>
      </c>
      <c r="J33" s="11">
        <v>4</v>
      </c>
      <c r="K33" s="6">
        <v>3408.08</v>
      </c>
      <c r="L33" s="26">
        <v>1699.814138</v>
      </c>
      <c r="M33" s="12">
        <f>K33/K40</f>
        <v>0.31457066767570496</v>
      </c>
      <c r="N33" s="11">
        <v>10</v>
      </c>
      <c r="O33" s="6">
        <v>3860.5601000000001</v>
      </c>
      <c r="P33" s="26">
        <v>1838.003095</v>
      </c>
      <c r="Q33" s="12">
        <f>O33/O40</f>
        <v>0.14268579507816712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4.0656049866407808E-3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1.8453437997320958E-2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4"/>
        <v>42</v>
      </c>
      <c r="AY33" s="17">
        <f t="shared" si="5"/>
        <v>10492.448400000001</v>
      </c>
      <c r="AZ33" s="159">
        <f t="shared" si="6"/>
        <v>4768.5705280000002</v>
      </c>
      <c r="BA33" s="12">
        <f>AY33/AY40</f>
        <v>9.4795890082469081E-2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2.969610491039943E-2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2.6611105589647556E-2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7.7185053161871308E-3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18</v>
      </c>
      <c r="AY34" s="17">
        <f t="shared" si="5"/>
        <v>2087.8000000000002</v>
      </c>
      <c r="AZ34" s="159">
        <f t="shared" si="6"/>
        <v>858.61565099999984</v>
      </c>
      <c r="BA34" s="12">
        <f>AY34/AY40</f>
        <v>1.8862600202463605E-2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3.1363533260983355E-3</v>
      </c>
      <c r="J35" s="11">
        <v>6</v>
      </c>
      <c r="K35" s="6">
        <v>965</v>
      </c>
      <c r="L35" s="26">
        <v>337.19</v>
      </c>
      <c r="M35" s="12">
        <f>K35/K40</f>
        <v>8.9070882815853875E-2</v>
      </c>
      <c r="N35" s="11">
        <v>13</v>
      </c>
      <c r="O35" s="6">
        <v>1556.38455</v>
      </c>
      <c r="P35" s="26">
        <v>741.45183799999995</v>
      </c>
      <c r="Q35" s="12">
        <f>O35/O40</f>
        <v>5.7523768886314025E-2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7.3664882426978523E-2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32</v>
      </c>
      <c r="AY35" s="17">
        <f t="shared" si="5"/>
        <v>3922.2455499999996</v>
      </c>
      <c r="AZ35" s="159">
        <f t="shared" si="6"/>
        <v>1717.06892754</v>
      </c>
      <c r="BA35" s="12">
        <f>AY35/AY40</f>
        <v>3.5436224593132469E-2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7.4919937832236593E-3</v>
      </c>
      <c r="J36" s="11">
        <v>2</v>
      </c>
      <c r="K36" s="6">
        <v>381</v>
      </c>
      <c r="L36" s="6">
        <v>190.3</v>
      </c>
      <c r="M36" s="12">
        <f>K36/K40</f>
        <v>3.5166845961492568E-2</v>
      </c>
      <c r="N36" s="11">
        <v>6</v>
      </c>
      <c r="O36" s="6">
        <v>3462</v>
      </c>
      <c r="P36" s="6">
        <v>1091.9083000000001</v>
      </c>
      <c r="Q36" s="12">
        <f>O36/O40</f>
        <v>0.12795506604355533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4"/>
        <v>27</v>
      </c>
      <c r="AY36" s="17">
        <f t="shared" si="5"/>
        <v>7523.2492330100013</v>
      </c>
      <c r="AZ36" s="159">
        <f t="shared" si="6"/>
        <v>2929.37303299</v>
      </c>
      <c r="BA36" s="12">
        <f>AY36/AY40</f>
        <v>6.7970132438815306E-2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7</v>
      </c>
      <c r="G37" s="6">
        <v>543.60799999999995</v>
      </c>
      <c r="H37" s="6">
        <v>209.5823</v>
      </c>
      <c r="I37" s="12">
        <f>G37/G40</f>
        <v>4.316320908591554E-2</v>
      </c>
      <c r="J37" s="11">
        <v>5</v>
      </c>
      <c r="K37" s="6">
        <v>311.10000000000002</v>
      </c>
      <c r="L37" s="6">
        <v>159.44999999999999</v>
      </c>
      <c r="M37" s="12">
        <f>K37/K40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O37/O40</f>
        <v>5.9306495267192741E-2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17">
        <f t="shared" si="5"/>
        <v>6622.3266600000006</v>
      </c>
      <c r="AZ37" s="159">
        <f t="shared" si="6"/>
        <v>3055.5548942</v>
      </c>
      <c r="BA37" s="12">
        <f>AY37/AY40</f>
        <v>5.9830587315689306E-2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0.2064435100722955</v>
      </c>
      <c r="J38" s="11">
        <v>4</v>
      </c>
      <c r="K38" s="149">
        <v>380</v>
      </c>
      <c r="L38" s="149">
        <v>183.70077699999999</v>
      </c>
      <c r="M38" s="12">
        <f>K38/K40</f>
        <v>3.5074544528522766E-2</v>
      </c>
      <c r="N38" s="11">
        <v>1</v>
      </c>
      <c r="O38" s="6">
        <v>40</v>
      </c>
      <c r="P38" s="6">
        <v>20</v>
      </c>
      <c r="Q38" s="12">
        <f>O38/O40</f>
        <v>1.4783947549804198E-3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0.36552002187001126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15</v>
      </c>
      <c r="AY38" s="17">
        <f t="shared" si="5"/>
        <v>7146</v>
      </c>
      <c r="AZ38" s="159">
        <f t="shared" si="6"/>
        <v>3109.3805769999999</v>
      </c>
      <c r="BA38" s="12">
        <f>AY38/AY40</f>
        <v>6.4561807187855591E-2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2</v>
      </c>
      <c r="G39" s="21">
        <v>95</v>
      </c>
      <c r="H39" s="21">
        <v>35</v>
      </c>
      <c r="I39" s="22">
        <f>G39/G40</f>
        <v>7.543128252641567E-3</v>
      </c>
      <c r="J39" s="11">
        <v>2</v>
      </c>
      <c r="K39" s="6">
        <v>360</v>
      </c>
      <c r="L39" s="6">
        <v>178.49879899999999</v>
      </c>
      <c r="M39" s="12">
        <f>K39/K40</f>
        <v>3.3228515869126833E-2</v>
      </c>
      <c r="N39" s="11">
        <v>1</v>
      </c>
      <c r="O39" s="6">
        <v>200</v>
      </c>
      <c r="P39" s="6">
        <v>93</v>
      </c>
      <c r="Q39" s="12">
        <f>O39/O40</f>
        <v>7.3919737749020987E-3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0.20573020294468763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2.8922215322724192E-2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4"/>
        <v>18</v>
      </c>
      <c r="AY39" s="17">
        <f t="shared" si="5"/>
        <v>4970.9014989999996</v>
      </c>
      <c r="AZ39" s="159">
        <f t="shared" si="6"/>
        <v>1992.5314049999999</v>
      </c>
      <c r="BA39" s="14">
        <f>AY39/AY40</f>
        <v>4.4910493160965619E-2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7">SUM(E23:E38)</f>
        <v>0.80943478742931751</v>
      </c>
      <c r="F40" s="80">
        <f>SUM(F23:F39)</f>
        <v>62</v>
      </c>
      <c r="G40" s="81">
        <f>SUM(G23:G39)</f>
        <v>12594.244299999998</v>
      </c>
      <c r="H40" s="81">
        <f>SUM(H23:H39)</f>
        <v>5869.0483715399987</v>
      </c>
      <c r="I40" s="88">
        <f t="shared" si="7"/>
        <v>0.99245687174735853</v>
      </c>
      <c r="J40" s="83">
        <f>SUM(J23:J39)</f>
        <v>62</v>
      </c>
      <c r="K40" s="89">
        <f>SUM(K23:K39)</f>
        <v>10834.067986</v>
      </c>
      <c r="L40" s="89">
        <f>SUM(L23:L39)</f>
        <v>4954.1860829999996</v>
      </c>
      <c r="M40" s="82">
        <f t="shared" ref="M40:U40" si="8">SUM(M23:M38)</f>
        <v>0.9667714841308731</v>
      </c>
      <c r="N40" s="83">
        <f>SUM(N23:N39)</f>
        <v>96</v>
      </c>
      <c r="O40" s="81">
        <f>SUM(O23:O39)</f>
        <v>27056.373045999997</v>
      </c>
      <c r="P40" s="81">
        <f>SUM(P23:P39)</f>
        <v>12082.382544999999</v>
      </c>
      <c r="Q40" s="82">
        <f t="shared" si="8"/>
        <v>0.99260802622509803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8"/>
        <v>0.963443381927792</v>
      </c>
      <c r="V40" s="83">
        <f t="shared" ref="V40:AB40" si="9">SUM(V23:V39)</f>
        <v>10</v>
      </c>
      <c r="W40" s="85">
        <f t="shared" si="9"/>
        <v>6282.5</v>
      </c>
      <c r="X40" s="86">
        <f>SUM(X23:X39)</f>
        <v>2997.6592270000001</v>
      </c>
      <c r="Y40" s="87">
        <f t="shared" si="9"/>
        <v>0.90856222257518038</v>
      </c>
      <c r="Z40" s="34">
        <f t="shared" si="9"/>
        <v>21</v>
      </c>
      <c r="AA40" s="35">
        <f t="shared" si="9"/>
        <v>6420.7</v>
      </c>
      <c r="AB40" s="35">
        <f t="shared" si="9"/>
        <v>2020.32155399</v>
      </c>
      <c r="AC40" s="48">
        <f>SUM(AC23:AC38)</f>
        <v>0.97461335991402798</v>
      </c>
      <c r="AD40" s="36">
        <f>SUM(AD23:AD39)</f>
        <v>35</v>
      </c>
      <c r="AE40" s="35">
        <f>SUM(AE23:AE39)</f>
        <v>5635.8061850100003</v>
      </c>
      <c r="AF40" s="84">
        <f>SUM(AF23:AF39)</f>
        <v>2522.4465301999999</v>
      </c>
      <c r="AG40" s="46">
        <f t="shared" ref="AG40:AR40" si="10">SUM(AG23:AG39)</f>
        <v>1.3724092503352077</v>
      </c>
      <c r="AH40" s="34">
        <f t="shared" si="10"/>
        <v>14</v>
      </c>
      <c r="AI40" s="35">
        <f t="shared" si="10"/>
        <v>4450.9930000000004</v>
      </c>
      <c r="AJ40" s="35">
        <f t="shared" si="10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1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10"/>
        <v>8405.2000000000007</v>
      </c>
      <c r="AR40" s="200">
        <f t="shared" si="10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412</v>
      </c>
      <c r="AY40" s="42">
        <f>C40+G40+K40+O40+S40+AA40+AI40+AE40+W40+AQ40+AM40+AU40</f>
        <v>110684.63401600999</v>
      </c>
      <c r="AZ40" s="42">
        <f>D40+H40+L40+P40+T40+AB40+AJ40+AF40+X40+AR40+AN40+AV40</f>
        <v>47876.846452729995</v>
      </c>
      <c r="BA40" s="38">
        <f>SUM(BA23:BA38)</f>
        <v>0.95472360239023679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2" t="s">
        <v>49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73" t="s">
        <v>64</v>
      </c>
      <c r="B43" s="260" t="s">
        <v>65</v>
      </c>
      <c r="C43" s="256"/>
      <c r="D43" s="257"/>
      <c r="E43" s="261"/>
      <c r="F43" s="255" t="s">
        <v>22</v>
      </c>
      <c r="G43" s="256"/>
      <c r="H43" s="257"/>
      <c r="I43" s="261"/>
      <c r="J43" s="248" t="s">
        <v>19</v>
      </c>
      <c r="K43" s="249"/>
      <c r="L43" s="249"/>
      <c r="M43" s="250"/>
      <c r="N43" s="248" t="s">
        <v>29</v>
      </c>
      <c r="O43" s="249"/>
      <c r="P43" s="249"/>
      <c r="Q43" s="250"/>
      <c r="R43" s="248" t="s">
        <v>26</v>
      </c>
      <c r="S43" s="249"/>
      <c r="T43" s="249"/>
      <c r="U43" s="250"/>
      <c r="V43" s="255" t="s">
        <v>37</v>
      </c>
      <c r="W43" s="256"/>
      <c r="X43" s="256"/>
      <c r="Y43" s="257"/>
      <c r="Z43" s="248" t="s">
        <v>25</v>
      </c>
      <c r="AA43" s="249"/>
      <c r="AB43" s="249"/>
      <c r="AC43" s="250"/>
      <c r="AD43" s="248" t="s">
        <v>36</v>
      </c>
      <c r="AE43" s="249"/>
      <c r="AF43" s="249"/>
      <c r="AG43" s="250"/>
      <c r="AH43" s="248" t="s">
        <v>27</v>
      </c>
      <c r="AI43" s="249"/>
      <c r="AJ43" s="249"/>
      <c r="AK43" s="249"/>
      <c r="AL43" s="260" t="s">
        <v>58</v>
      </c>
      <c r="AM43" s="256"/>
      <c r="AN43" s="256"/>
      <c r="AO43" s="261"/>
      <c r="AP43" s="255" t="s">
        <v>47</v>
      </c>
      <c r="AQ43" s="256"/>
      <c r="AR43" s="256"/>
      <c r="AS43" s="257"/>
      <c r="AT43" s="279" t="s">
        <v>60</v>
      </c>
      <c r="AU43" s="280"/>
      <c r="AV43" s="280"/>
      <c r="AW43" s="281"/>
      <c r="AX43" s="248" t="s">
        <v>20</v>
      </c>
      <c r="AY43" s="249"/>
      <c r="AZ43" s="249"/>
      <c r="BA43" s="250"/>
    </row>
    <row r="44" spans="1:55" ht="58.5" thickBot="1" x14ac:dyDescent="0.3">
      <c r="A44" s="274"/>
      <c r="B44" s="188" t="s">
        <v>2</v>
      </c>
      <c r="C44" s="189" t="s">
        <v>28</v>
      </c>
      <c r="D44" s="189" t="s">
        <v>34</v>
      </c>
      <c r="E44" s="190" t="s">
        <v>5</v>
      </c>
      <c r="F44" s="186" t="s">
        <v>2</v>
      </c>
      <c r="G44" s="183" t="s">
        <v>28</v>
      </c>
      <c r="H44" s="184" t="s">
        <v>34</v>
      </c>
      <c r="I44" s="185" t="s">
        <v>5</v>
      </c>
      <c r="J44" s="182" t="s">
        <v>2</v>
      </c>
      <c r="K44" s="183" t="s">
        <v>28</v>
      </c>
      <c r="L44" s="184" t="s">
        <v>34</v>
      </c>
      <c r="M44" s="185" t="s">
        <v>5</v>
      </c>
      <c r="N44" s="182" t="s">
        <v>2</v>
      </c>
      <c r="O44" s="183" t="s">
        <v>28</v>
      </c>
      <c r="P44" s="184" t="s">
        <v>34</v>
      </c>
      <c r="Q44" s="185" t="s">
        <v>5</v>
      </c>
      <c r="R44" s="182" t="s">
        <v>2</v>
      </c>
      <c r="S44" s="183" t="s">
        <v>28</v>
      </c>
      <c r="T44" s="184" t="s">
        <v>34</v>
      </c>
      <c r="U44" s="185" t="s">
        <v>5</v>
      </c>
      <c r="V44" s="186" t="s">
        <v>2</v>
      </c>
      <c r="W44" s="183" t="s">
        <v>28</v>
      </c>
      <c r="X44" s="183" t="s">
        <v>34</v>
      </c>
      <c r="Y44" s="184" t="s">
        <v>5</v>
      </c>
      <c r="Z44" s="182" t="s">
        <v>2</v>
      </c>
      <c r="AA44" s="183" t="s">
        <v>28</v>
      </c>
      <c r="AB44" s="184" t="s">
        <v>34</v>
      </c>
      <c r="AC44" s="185" t="s">
        <v>5</v>
      </c>
      <c r="AD44" s="182" t="s">
        <v>2</v>
      </c>
      <c r="AE44" s="183" t="s">
        <v>28</v>
      </c>
      <c r="AF44" s="184" t="s">
        <v>34</v>
      </c>
      <c r="AG44" s="185" t="s">
        <v>5</v>
      </c>
      <c r="AH44" s="182" t="s">
        <v>2</v>
      </c>
      <c r="AI44" s="183" t="s">
        <v>28</v>
      </c>
      <c r="AJ44" s="184" t="s">
        <v>34</v>
      </c>
      <c r="AK44" s="184" t="s">
        <v>5</v>
      </c>
      <c r="AL44" s="182" t="s">
        <v>2</v>
      </c>
      <c r="AM44" s="183" t="s">
        <v>28</v>
      </c>
      <c r="AN44" s="183" t="s">
        <v>34</v>
      </c>
      <c r="AO44" s="185" t="s">
        <v>5</v>
      </c>
      <c r="AP44" s="186" t="s">
        <v>2</v>
      </c>
      <c r="AQ44" s="183" t="s">
        <v>28</v>
      </c>
      <c r="AR44" s="183" t="s">
        <v>34</v>
      </c>
      <c r="AS44" s="184" t="s">
        <v>5</v>
      </c>
      <c r="AT44" s="204" t="s">
        <v>2</v>
      </c>
      <c r="AU44" s="204" t="s">
        <v>28</v>
      </c>
      <c r="AV44" s="205" t="s">
        <v>34</v>
      </c>
      <c r="AW44" s="206" t="s">
        <v>5</v>
      </c>
      <c r="AX44" s="182" t="s">
        <v>2</v>
      </c>
      <c r="AY44" s="183" t="s">
        <v>28</v>
      </c>
      <c r="AZ44" s="184" t="s">
        <v>34</v>
      </c>
      <c r="BA44" s="185" t="s">
        <v>5</v>
      </c>
    </row>
    <row r="45" spans="1:55" s="23" customFormat="1" x14ac:dyDescent="0.25">
      <c r="A45" s="10" t="s">
        <v>23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41</v>
      </c>
      <c r="G45" s="17">
        <v>7826.1363000000001</v>
      </c>
      <c r="H45" s="17">
        <v>3696.31027154</v>
      </c>
      <c r="I45" s="179">
        <f>G45/G54</f>
        <v>0.62140578772161814</v>
      </c>
      <c r="J45" s="178">
        <v>36</v>
      </c>
      <c r="K45" s="17">
        <v>6563.2341999999999</v>
      </c>
      <c r="L45" s="17">
        <v>2933.7225319999998</v>
      </c>
      <c r="M45" s="179">
        <f>K45/K54</f>
        <v>0.60579592157637763</v>
      </c>
      <c r="N45" s="178">
        <v>66</v>
      </c>
      <c r="O45" s="17">
        <v>20026.138496</v>
      </c>
      <c r="P45" s="17">
        <v>9075.8863089999995</v>
      </c>
      <c r="Q45" s="179">
        <f>O45/O54</f>
        <v>0.74016345287494667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7.7994428969359333E-2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23</v>
      </c>
      <c r="AE45" s="17">
        <v>3687.6451850100002</v>
      </c>
      <c r="AF45" s="17">
        <v>1663.903116</v>
      </c>
      <c r="AG45" s="179">
        <f>AE45/AE54</f>
        <v>0.65432434401635775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2">B45+F45+J45+N45+R45+Z45+AH45+AD45+V45+AP45+AL45</f>
        <v>277</v>
      </c>
      <c r="AY45" s="17">
        <f t="shared" si="12"/>
        <v>70817.891181009996</v>
      </c>
      <c r="AZ45" s="17">
        <f t="shared" si="12"/>
        <v>31540.699075530003</v>
      </c>
      <c r="BA45" s="91">
        <f>AZ45/AZ54</f>
        <v>0.65878119325227802</v>
      </c>
      <c r="BB45" s="123"/>
      <c r="BC45" s="123"/>
    </row>
    <row r="46" spans="1:55" ht="18" customHeight="1" x14ac:dyDescent="0.25">
      <c r="A46" s="10" t="s">
        <v>35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5</v>
      </c>
      <c r="G46" s="6">
        <v>2660</v>
      </c>
      <c r="H46" s="6">
        <v>1245.3758</v>
      </c>
      <c r="I46" s="7">
        <f>G46/G54</f>
        <v>0.21120759107396384</v>
      </c>
      <c r="J46" s="5">
        <v>14</v>
      </c>
      <c r="K46" s="6">
        <v>3089.0111860000002</v>
      </c>
      <c r="L46" s="6">
        <v>1485.5754509999999</v>
      </c>
      <c r="M46" s="7">
        <f>K46/K54</f>
        <v>0.2851201589275314</v>
      </c>
      <c r="N46" s="5">
        <v>6</v>
      </c>
      <c r="O46" s="6">
        <v>459</v>
      </c>
      <c r="P46" s="6">
        <v>181.42117300000001</v>
      </c>
      <c r="Q46" s="7">
        <f>O46/O54</f>
        <v>1.6964579813400316E-2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6.3877285375341777E-2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2"/>
        <v>43</v>
      </c>
      <c r="AY46" s="6">
        <f t="shared" si="12"/>
        <v>16538.011186</v>
      </c>
      <c r="AZ46" s="6">
        <f t="shared" si="12"/>
        <v>6009.1665730000004</v>
      </c>
      <c r="BA46" s="12">
        <f>AZ46/AZ54</f>
        <v>0.12551167353433562</v>
      </c>
      <c r="BB46" s="125"/>
      <c r="BC46" s="125"/>
    </row>
    <row r="47" spans="1:55" x14ac:dyDescent="0.25">
      <c r="A47" s="10" t="s">
        <v>43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3.6365818312735124E-2</v>
      </c>
      <c r="J47" s="5">
        <v>2</v>
      </c>
      <c r="K47" s="6">
        <v>60.322600000000001</v>
      </c>
      <c r="L47" s="6">
        <v>29.261299999999999</v>
      </c>
      <c r="M47" s="7">
        <f>K47/K54</f>
        <v>5.5678624204638623E-3</v>
      </c>
      <c r="N47" s="5">
        <v>6</v>
      </c>
      <c r="O47" s="6">
        <v>1207</v>
      </c>
      <c r="P47" s="6">
        <v>313.46429999999998</v>
      </c>
      <c r="Q47" s="7">
        <f>O47/O54</f>
        <v>4.461056173153416E-2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0.47751691205730201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1.4194952305631505E-2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2"/>
        <v>18</v>
      </c>
      <c r="AY47" s="6">
        <f t="shared" si="12"/>
        <v>5240.3225999999995</v>
      </c>
      <c r="AZ47" s="6">
        <f t="shared" si="12"/>
        <v>2282.0455999999999</v>
      </c>
      <c r="BA47" s="12">
        <f>AZ47/AZ54</f>
        <v>4.7664407178294239E-2</v>
      </c>
      <c r="BB47" s="124"/>
      <c r="BC47" s="124"/>
    </row>
    <row r="48" spans="1:55" x14ac:dyDescent="0.25">
      <c r="A48" s="10" t="s">
        <v>44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8.861190663103144E-2</v>
      </c>
      <c r="J48" s="5">
        <v>5</v>
      </c>
      <c r="K48" s="6">
        <v>346.5</v>
      </c>
      <c r="L48" s="6">
        <v>111.32680000000001</v>
      </c>
      <c r="M48" s="7">
        <f>K48/K54</f>
        <v>3.1982446524034577E-2</v>
      </c>
      <c r="N48" s="5">
        <v>10</v>
      </c>
      <c r="O48" s="6">
        <v>2696.2345500000001</v>
      </c>
      <c r="P48" s="6">
        <v>1211.2253659999999</v>
      </c>
      <c r="Q48" s="7">
        <f>O48/O54</f>
        <v>9.9652475422924797E-2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4</v>
      </c>
      <c r="W48" s="6">
        <v>2792.5</v>
      </c>
      <c r="X48" s="6">
        <v>1304</v>
      </c>
      <c r="Y48" s="7">
        <f>W48/W54</f>
        <v>0.44448865897333861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0.11514856591876367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2"/>
        <v>47</v>
      </c>
      <c r="AY48" s="6">
        <f t="shared" si="12"/>
        <v>12208.191048999999</v>
      </c>
      <c r="AZ48" s="6">
        <f t="shared" si="12"/>
        <v>5254.1895430000004</v>
      </c>
      <c r="BA48" s="12">
        <f>AZ48/AZ54</f>
        <v>0.10974269303360448</v>
      </c>
    </row>
    <row r="49" spans="1:55" x14ac:dyDescent="0.25">
      <c r="A49" s="10" t="s">
        <v>55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5</v>
      </c>
      <c r="G49" s="6">
        <v>521.60799999999995</v>
      </c>
      <c r="H49" s="6">
        <v>198.5823</v>
      </c>
      <c r="I49" s="7">
        <f>G49/G54</f>
        <v>4.1416379385303806E-2</v>
      </c>
      <c r="J49" s="5">
        <v>2</v>
      </c>
      <c r="K49" s="6">
        <v>260</v>
      </c>
      <c r="L49" s="6">
        <v>137</v>
      </c>
      <c r="M49" s="7">
        <f>K49/K54</f>
        <v>2.3998372572147156E-2</v>
      </c>
      <c r="N49" s="5">
        <v>8</v>
      </c>
      <c r="O49" s="6">
        <v>2668</v>
      </c>
      <c r="P49" s="6">
        <v>1300.385397</v>
      </c>
      <c r="Q49" s="7">
        <f>O49/O54</f>
        <v>9.8608930157193991E-2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8.1480090855747769E-2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22</v>
      </c>
      <c r="AY49" s="6">
        <f>C49+G49+K49+O49+S49+AA49+AI49+AE49+W49+AQ49+AM49+AU49</f>
        <v>4952.7180000000008</v>
      </c>
      <c r="AZ49" s="6">
        <f>D49+H49+L49+P49+T49+AB49+AJ49+AF49+X49+AR49+AN49+AV49</f>
        <v>2331.4512012000005</v>
      </c>
      <c r="BA49" s="12">
        <f>AZ49/AZ54</f>
        <v>4.8696327264591048E-2</v>
      </c>
    </row>
    <row r="50" spans="1:55" ht="61.5" customHeight="1" x14ac:dyDescent="0.25">
      <c r="A50" s="10" t="s">
        <v>54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9.9251687534757452E-4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3">B50+F50+J50+N50+R50+Z50+AH50+AD50+V50+AP50+AL50</f>
        <v>1</v>
      </c>
      <c r="AY50" s="6">
        <f t="shared" si="13"/>
        <v>12.5</v>
      </c>
      <c r="AZ50" s="6">
        <f t="shared" si="13"/>
        <v>2.5</v>
      </c>
      <c r="BA50" s="12">
        <f>AY50/AY54</f>
        <v>1.1293347185113278E-4</v>
      </c>
    </row>
    <row r="51" spans="1:55" ht="22.5" customHeight="1" x14ac:dyDescent="0.25">
      <c r="A51" s="10" t="s">
        <v>51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7.0974761528157529E-2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3"/>
        <v>1</v>
      </c>
      <c r="AY51" s="6">
        <f t="shared" si="13"/>
        <v>400</v>
      </c>
      <c r="AZ51" s="6">
        <f t="shared" si="13"/>
        <v>200</v>
      </c>
      <c r="BA51" s="12">
        <f>AZ51/AZ54</f>
        <v>4.1773404684195834E-3</v>
      </c>
    </row>
    <row r="52" spans="1:55" ht="22.5" customHeight="1" x14ac:dyDescent="0.25">
      <c r="A52" s="10" t="s">
        <v>56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1.2368392017952767E-2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3"/>
        <v>1</v>
      </c>
      <c r="AY52" s="6">
        <f t="shared" si="13"/>
        <v>134</v>
      </c>
      <c r="AZ52" s="6">
        <f t="shared" si="13"/>
        <v>67</v>
      </c>
      <c r="BA52" s="12">
        <f>AZ52/AZ54</f>
        <v>1.3994090569205604E-3</v>
      </c>
    </row>
    <row r="53" spans="1:55" ht="44.25" customHeight="1" thickBot="1" x14ac:dyDescent="0.3">
      <c r="A53" s="10" t="s">
        <v>57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3.5166845961492568E-2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3"/>
        <v>2</v>
      </c>
      <c r="AY53" s="6">
        <f t="shared" si="13"/>
        <v>381</v>
      </c>
      <c r="AZ53" s="6">
        <f t="shared" si="13"/>
        <v>190.3</v>
      </c>
      <c r="BA53" s="12">
        <f>AZ53/AZ54</f>
        <v>3.9747394557012334E-3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4">SUM(E45:E53)</f>
        <v>0.99999999999999989</v>
      </c>
      <c r="F54" s="121">
        <f t="shared" ref="F54:L54" si="15">SUM(F45:F53)</f>
        <v>62</v>
      </c>
      <c r="G54" s="122">
        <f t="shared" si="15"/>
        <v>12594.2443</v>
      </c>
      <c r="H54" s="122">
        <f t="shared" si="15"/>
        <v>5869.0483715399996</v>
      </c>
      <c r="I54" s="79">
        <f t="shared" si="15"/>
        <v>1</v>
      </c>
      <c r="J54" s="120">
        <f t="shared" si="15"/>
        <v>62</v>
      </c>
      <c r="K54" s="122">
        <f t="shared" si="15"/>
        <v>10834.067986</v>
      </c>
      <c r="L54" s="122">
        <f t="shared" si="15"/>
        <v>4954.1860829999996</v>
      </c>
      <c r="M54" s="79">
        <f t="shared" si="14"/>
        <v>1</v>
      </c>
      <c r="N54" s="120">
        <f>SUM(N45:N53)</f>
        <v>96</v>
      </c>
      <c r="O54" s="122">
        <f>SUM(O45:O53)</f>
        <v>27056.373046000001</v>
      </c>
      <c r="P54" s="122">
        <f>SUM(P45:P53)</f>
        <v>12082.382545</v>
      </c>
      <c r="Q54" s="79">
        <f t="shared" si="14"/>
        <v>0.99999999999999989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6">SUM(U45:U51)</f>
        <v>0.98381021382761602</v>
      </c>
      <c r="V54" s="120">
        <f>SUM(V45:V53)</f>
        <v>10</v>
      </c>
      <c r="W54" s="120">
        <f t="shared" ref="W54" si="17">SUM(W45:W53)</f>
        <v>6282.5</v>
      </c>
      <c r="X54" s="120">
        <f t="shared" ref="X54:AL54" si="18">SUM(X45:X53)</f>
        <v>2997.6592270000001</v>
      </c>
      <c r="Y54" s="87">
        <f t="shared" si="18"/>
        <v>1</v>
      </c>
      <c r="Z54" s="121">
        <f t="shared" si="18"/>
        <v>21</v>
      </c>
      <c r="AA54" s="130">
        <f t="shared" si="18"/>
        <v>6420.7</v>
      </c>
      <c r="AB54" s="130">
        <f t="shared" si="18"/>
        <v>2020.32155399</v>
      </c>
      <c r="AC54" s="79">
        <f t="shared" si="18"/>
        <v>1</v>
      </c>
      <c r="AD54" s="120">
        <f t="shared" si="18"/>
        <v>35</v>
      </c>
      <c r="AE54" s="122">
        <f t="shared" si="18"/>
        <v>5635.8061850100003</v>
      </c>
      <c r="AF54" s="122">
        <f t="shared" si="18"/>
        <v>2522.9465302000003</v>
      </c>
      <c r="AG54" s="126">
        <f t="shared" si="18"/>
        <v>1</v>
      </c>
      <c r="AH54" s="127">
        <f t="shared" si="18"/>
        <v>14</v>
      </c>
      <c r="AI54" s="128">
        <f t="shared" si="18"/>
        <v>4450.9930000000004</v>
      </c>
      <c r="AJ54" s="128">
        <f t="shared" si="18"/>
        <v>1985.7492520000001</v>
      </c>
      <c r="AK54" s="134">
        <f t="shared" si="18"/>
        <v>1</v>
      </c>
      <c r="AL54" s="147">
        <f t="shared" si="18"/>
        <v>2</v>
      </c>
      <c r="AM54" s="148">
        <f t="shared" ref="AM54:AO54" si="19">SUM(AM45:AM53)</f>
        <v>40.5</v>
      </c>
      <c r="AN54" s="148">
        <f t="shared" si="19"/>
        <v>17.00432</v>
      </c>
      <c r="AO54" s="137">
        <f t="shared" si="19"/>
        <v>1</v>
      </c>
      <c r="AP54" s="129">
        <f t="shared" ref="AP54:BA54" si="20">SUM(AP45:AP53)</f>
        <v>16</v>
      </c>
      <c r="AQ54" s="129">
        <f t="shared" si="20"/>
        <v>8405.2000000000007</v>
      </c>
      <c r="AR54" s="208">
        <f t="shared" si="20"/>
        <v>3931.0587999999998</v>
      </c>
      <c r="AS54" s="131">
        <f t="shared" si="20"/>
        <v>1</v>
      </c>
      <c r="AT54" s="202">
        <f>SUM(AT45:AT53)</f>
        <v>1</v>
      </c>
      <c r="AU54" s="210">
        <f t="shared" ref="AU54:AV54" si="21">SUM(AU45:AU53)</f>
        <v>43.904000000000003</v>
      </c>
      <c r="AV54" s="210">
        <f t="shared" si="21"/>
        <v>21.952000000000002</v>
      </c>
      <c r="AW54" s="38">
        <f>SUM(AW45:AW53)</f>
        <v>1</v>
      </c>
      <c r="AX54" s="209">
        <f>SUM(AX45:AX53)</f>
        <v>412</v>
      </c>
      <c r="AY54" s="130">
        <f t="shared" si="20"/>
        <v>110684.63401601001</v>
      </c>
      <c r="AZ54" s="130">
        <f t="shared" si="20"/>
        <v>47877.35199273</v>
      </c>
      <c r="BA54" s="82">
        <f t="shared" si="20"/>
        <v>1.0000607167159958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77" t="s">
        <v>50</v>
      </c>
      <c r="B58" s="277"/>
      <c r="C58" s="277"/>
      <c r="D58" s="277"/>
      <c r="E58" s="277"/>
      <c r="F58" s="277"/>
      <c r="G58" s="277"/>
      <c r="H58" s="277"/>
      <c r="I58" s="277"/>
      <c r="J58" s="277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75" t="s">
        <v>38</v>
      </c>
      <c r="B59" s="263" t="s">
        <v>65</v>
      </c>
      <c r="C59" s="264"/>
      <c r="D59" s="270"/>
      <c r="E59" s="215"/>
      <c r="F59" s="263" t="s">
        <v>22</v>
      </c>
      <c r="G59" s="264"/>
      <c r="H59" s="264"/>
      <c r="I59" s="270"/>
      <c r="J59" s="263" t="s">
        <v>19</v>
      </c>
      <c r="K59" s="264"/>
      <c r="L59" s="264"/>
      <c r="M59" s="265"/>
      <c r="N59" s="271" t="s">
        <v>29</v>
      </c>
      <c r="O59" s="264"/>
      <c r="P59" s="264"/>
      <c r="Q59" s="265"/>
      <c r="R59" s="262" t="s">
        <v>26</v>
      </c>
      <c r="S59" s="262"/>
      <c r="T59" s="262"/>
      <c r="U59" s="262"/>
      <c r="V59" s="263" t="s">
        <v>37</v>
      </c>
      <c r="W59" s="264"/>
      <c r="X59" s="264"/>
      <c r="Y59" s="265"/>
      <c r="Z59" s="266" t="s">
        <v>25</v>
      </c>
      <c r="AA59" s="259"/>
      <c r="AB59" s="259"/>
      <c r="AC59" s="267"/>
      <c r="AD59" s="268" t="s">
        <v>36</v>
      </c>
      <c r="AE59" s="259"/>
      <c r="AF59" s="259"/>
      <c r="AG59" s="269"/>
      <c r="AH59" s="252" t="s">
        <v>27</v>
      </c>
      <c r="AI59" s="253"/>
      <c r="AJ59" s="253"/>
      <c r="AK59" s="258"/>
      <c r="AL59" s="252" t="s">
        <v>58</v>
      </c>
      <c r="AM59" s="253"/>
      <c r="AN59" s="253"/>
      <c r="AO59" s="258"/>
      <c r="AP59" s="252" t="s">
        <v>47</v>
      </c>
      <c r="AQ59" s="253"/>
      <c r="AR59" s="253"/>
      <c r="AS59" s="254"/>
      <c r="AT59" s="268" t="s">
        <v>60</v>
      </c>
      <c r="AU59" s="259"/>
      <c r="AV59" s="259"/>
      <c r="AW59" s="267"/>
      <c r="AX59" s="243" t="s">
        <v>20</v>
      </c>
      <c r="AY59" s="244"/>
      <c r="AZ59" s="244"/>
      <c r="BA59" s="245"/>
    </row>
    <row r="60" spans="1:55" s="50" customFormat="1" ht="50.25" customHeight="1" thickBot="1" x14ac:dyDescent="0.3">
      <c r="A60" s="276"/>
      <c r="B60" s="167" t="s">
        <v>2</v>
      </c>
      <c r="C60" s="168" t="s">
        <v>28</v>
      </c>
      <c r="D60" s="169" t="s">
        <v>34</v>
      </c>
      <c r="E60" s="170" t="s">
        <v>5</v>
      </c>
      <c r="F60" s="171" t="s">
        <v>2</v>
      </c>
      <c r="G60" s="172" t="s">
        <v>28</v>
      </c>
      <c r="H60" s="172" t="s">
        <v>34</v>
      </c>
      <c r="I60" s="173" t="s">
        <v>5</v>
      </c>
      <c r="J60" s="171" t="s">
        <v>2</v>
      </c>
      <c r="K60" s="172" t="s">
        <v>28</v>
      </c>
      <c r="L60" s="172" t="s">
        <v>34</v>
      </c>
      <c r="M60" s="174" t="s">
        <v>5</v>
      </c>
      <c r="N60" s="175" t="s">
        <v>2</v>
      </c>
      <c r="O60" s="172" t="s">
        <v>28</v>
      </c>
      <c r="P60" s="172" t="s">
        <v>34</v>
      </c>
      <c r="Q60" s="174" t="s">
        <v>5</v>
      </c>
      <c r="R60" s="175" t="s">
        <v>2</v>
      </c>
      <c r="S60" s="172" t="s">
        <v>28</v>
      </c>
      <c r="T60" s="174" t="s">
        <v>34</v>
      </c>
      <c r="U60" s="176" t="s">
        <v>5</v>
      </c>
      <c r="V60" s="171" t="s">
        <v>2</v>
      </c>
      <c r="W60" s="172" t="s">
        <v>28</v>
      </c>
      <c r="X60" s="177" t="s">
        <v>34</v>
      </c>
      <c r="Y60" s="174" t="s">
        <v>5</v>
      </c>
      <c r="Z60" s="54" t="s">
        <v>2</v>
      </c>
      <c r="AA60" s="52" t="s">
        <v>28</v>
      </c>
      <c r="AB60" s="52" t="s">
        <v>34</v>
      </c>
      <c r="AC60" s="56" t="s">
        <v>5</v>
      </c>
      <c r="AD60" s="92" t="s">
        <v>2</v>
      </c>
      <c r="AE60" s="93" t="s">
        <v>28</v>
      </c>
      <c r="AF60" s="93" t="s">
        <v>34</v>
      </c>
      <c r="AG60" s="94" t="s">
        <v>5</v>
      </c>
      <c r="AH60" s="152" t="s">
        <v>2</v>
      </c>
      <c r="AI60" s="153" t="s">
        <v>28</v>
      </c>
      <c r="AJ60" s="153" t="s">
        <v>34</v>
      </c>
      <c r="AK60" s="154" t="s">
        <v>5</v>
      </c>
      <c r="AL60" s="152" t="s">
        <v>2</v>
      </c>
      <c r="AM60" s="153" t="s">
        <v>28</v>
      </c>
      <c r="AN60" s="153" t="s">
        <v>34</v>
      </c>
      <c r="AO60" s="154" t="s">
        <v>5</v>
      </c>
      <c r="AP60" s="152" t="s">
        <v>2</v>
      </c>
      <c r="AQ60" s="153" t="s">
        <v>28</v>
      </c>
      <c r="AR60" s="153" t="s">
        <v>34</v>
      </c>
      <c r="AS60" s="225" t="s">
        <v>5</v>
      </c>
      <c r="AT60" s="227" t="s">
        <v>2</v>
      </c>
      <c r="AU60" s="204" t="s">
        <v>28</v>
      </c>
      <c r="AV60" s="205" t="s">
        <v>34</v>
      </c>
      <c r="AW60" s="206" t="s">
        <v>5</v>
      </c>
      <c r="AX60" s="111" t="s">
        <v>2</v>
      </c>
      <c r="AY60" s="95" t="s">
        <v>28</v>
      </c>
      <c r="AZ60" s="95" t="s">
        <v>34</v>
      </c>
      <c r="BA60" s="96" t="s">
        <v>5</v>
      </c>
    </row>
    <row r="61" spans="1:55" s="23" customFormat="1" ht="34.5" customHeight="1" x14ac:dyDescent="0.25">
      <c r="A61" s="18" t="s">
        <v>39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0.12206607743824692</v>
      </c>
      <c r="J61" s="160">
        <v>24</v>
      </c>
      <c r="K61" s="17">
        <v>2678.8267860000001</v>
      </c>
      <c r="L61" s="161">
        <v>1270.9297509999999</v>
      </c>
      <c r="M61" s="162">
        <f>K61/K65</f>
        <v>0.2472595510256751</v>
      </c>
      <c r="N61" s="163">
        <v>28</v>
      </c>
      <c r="O61" s="164">
        <v>4356.6975499999999</v>
      </c>
      <c r="P61" s="164">
        <v>1437.051821</v>
      </c>
      <c r="Q61" s="165">
        <f>O61/O65</f>
        <v>0.1610229701739011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11</v>
      </c>
      <c r="AE61" s="17">
        <v>1105.9549999999999</v>
      </c>
      <c r="AF61" s="17">
        <v>502.79691000000003</v>
      </c>
      <c r="AG61" s="108">
        <f>AE61/AE65</f>
        <v>0.19623723096468362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2">B61+F61+J61+N61+R61+V61+Z61+AD61+AH61+AP61+AL61+AT61</f>
        <v>123</v>
      </c>
      <c r="AY61" s="17">
        <f t="shared" si="22"/>
        <v>18649.309335999998</v>
      </c>
      <c r="AZ61" s="17">
        <f t="shared" si="22"/>
        <v>7694.5821145400005</v>
      </c>
      <c r="BA61" s="91">
        <f>AY61/AY65</f>
        <v>0.16849050007521787</v>
      </c>
      <c r="BB61" s="102"/>
      <c r="BC61" s="102"/>
    </row>
    <row r="62" spans="1:55" s="23" customFormat="1" ht="24" customHeight="1" x14ac:dyDescent="0.25">
      <c r="A62" s="18" t="s">
        <v>40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38</v>
      </c>
      <c r="G62" s="6">
        <v>9202.0293000000001</v>
      </c>
      <c r="H62" s="26">
        <v>4298.6367739999996</v>
      </c>
      <c r="I62" s="13">
        <f>G62/G65</f>
        <v>0.73065354941542626</v>
      </c>
      <c r="J62" s="73">
        <v>32</v>
      </c>
      <c r="K62" s="6">
        <v>6830.2412000000004</v>
      </c>
      <c r="L62" s="98">
        <v>3058.9563320000002</v>
      </c>
      <c r="M62" s="64">
        <f>K62/K65</f>
        <v>0.63044105028934427</v>
      </c>
      <c r="N62" s="74">
        <v>50</v>
      </c>
      <c r="O62" s="70">
        <v>9630.1153959999992</v>
      </c>
      <c r="P62" s="70">
        <v>4306.9462649999996</v>
      </c>
      <c r="Q62" s="75">
        <f>O62/O65</f>
        <v>0.35592780228256465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0.72629501754108616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2"/>
        <v>220</v>
      </c>
      <c r="AY62" s="17">
        <f t="shared" si="22"/>
        <v>55053.690847999998</v>
      </c>
      <c r="AZ62" s="17">
        <f t="shared" si="22"/>
        <v>23273.288332189997</v>
      </c>
      <c r="BA62" s="12">
        <f>AY62/AY65</f>
        <v>0.49739235565468592</v>
      </c>
      <c r="BB62" s="123"/>
      <c r="BC62" s="123"/>
    </row>
    <row r="63" spans="1:55" s="23" customFormat="1" ht="25.5" customHeight="1" x14ac:dyDescent="0.25">
      <c r="A63" s="18" t="s">
        <v>41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0.14728037314632686</v>
      </c>
      <c r="J63" s="73">
        <v>5</v>
      </c>
      <c r="K63" s="70">
        <v>935</v>
      </c>
      <c r="L63" s="70">
        <v>432.8</v>
      </c>
      <c r="M63" s="64">
        <f>K63/K65</f>
        <v>8.6301839826759971E-2</v>
      </c>
      <c r="N63" s="74">
        <v>15</v>
      </c>
      <c r="O63" s="70">
        <v>11285.560100000001</v>
      </c>
      <c r="P63" s="70">
        <v>5551.202859</v>
      </c>
      <c r="Q63" s="75">
        <f>O63/O65</f>
        <v>0.41711282147140749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3</v>
      </c>
      <c r="AE63" s="6">
        <v>436.59323301000001</v>
      </c>
      <c r="AF63" s="6">
        <v>87.792000000000002</v>
      </c>
      <c r="AG63" s="13">
        <f>AE63/AE65</f>
        <v>7.7467751494230158E-2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3">B63+F63+J63+N63+R63+V63+Z63+AD63+AH63+AP63+AL63</f>
        <v>56</v>
      </c>
      <c r="AY63" s="17">
        <f>C63+G63+K63+O63+S63+W63+AA63+AE63+AI63+AQ63+AM63</f>
        <v>28005.63383201</v>
      </c>
      <c r="AZ63" s="17">
        <f t="shared" si="23"/>
        <v>12754.319268000001</v>
      </c>
      <c r="BA63" s="12">
        <f>AY63/AY65</f>
        <v>0.25302187680323468</v>
      </c>
      <c r="BB63" s="102"/>
      <c r="BC63" s="102"/>
    </row>
    <row r="64" spans="1:55" s="23" customFormat="1" ht="36" customHeight="1" thickBot="1" x14ac:dyDescent="0.3">
      <c r="A64" s="18" t="s">
        <v>42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3.5997558858220736E-2</v>
      </c>
      <c r="N64" s="117">
        <v>3</v>
      </c>
      <c r="O64" s="114">
        <v>1784</v>
      </c>
      <c r="P64" s="114">
        <v>787.1816</v>
      </c>
      <c r="Q64" s="118">
        <f>O64/O65</f>
        <v>6.593640607212671E-2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8.1095267466861423E-2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4">SUM(B61:B64)</f>
        <v>60</v>
      </c>
      <c r="C65" s="53">
        <f t="shared" si="24"/>
        <v>10390.144</v>
      </c>
      <c r="D65" s="119">
        <f>SUM(D61:D64)</f>
        <v>3736.8505570000002</v>
      </c>
      <c r="E65" s="57">
        <f t="shared" si="24"/>
        <v>1</v>
      </c>
      <c r="F65" s="45">
        <f t="shared" si="24"/>
        <v>62</v>
      </c>
      <c r="G65" s="47">
        <f>SUM(G61:G64)</f>
        <v>12594.2443</v>
      </c>
      <c r="H65" s="47">
        <f t="shared" si="24"/>
        <v>5869.0483715399996</v>
      </c>
      <c r="I65" s="46">
        <f t="shared" si="24"/>
        <v>1</v>
      </c>
      <c r="J65" s="59">
        <f t="shared" si="24"/>
        <v>62</v>
      </c>
      <c r="K65" s="60">
        <f t="shared" si="24"/>
        <v>10834.067986</v>
      </c>
      <c r="L65" s="61">
        <f t="shared" si="24"/>
        <v>4954.1860830000005</v>
      </c>
      <c r="M65" s="40">
        <f t="shared" si="24"/>
        <v>1</v>
      </c>
      <c r="N65" s="63">
        <f>SUM(N61:N64)</f>
        <v>96</v>
      </c>
      <c r="O65" s="62">
        <f>SUM(O61:O64)</f>
        <v>27056.373046000001</v>
      </c>
      <c r="P65" s="62">
        <f>SUM(P61:P64)</f>
        <v>12082.382545</v>
      </c>
      <c r="Q65" s="58">
        <f>SUM(Q61:Q64)</f>
        <v>0.99999999999999989</v>
      </c>
      <c r="R65" s="39">
        <f>SUM(R61:R64)</f>
        <v>33</v>
      </c>
      <c r="S65" s="42">
        <f t="shared" ref="S65:U65" si="25">SUM(S61:S64)</f>
        <v>18530.201498999999</v>
      </c>
      <c r="T65" s="43">
        <f t="shared" si="25"/>
        <v>7738.1927529999994</v>
      </c>
      <c r="U65" s="55">
        <f t="shared" si="25"/>
        <v>1</v>
      </c>
      <c r="V65" s="53">
        <f t="shared" ref="V65:BA65" si="26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6"/>
        <v>1</v>
      </c>
      <c r="Z65" s="39">
        <f t="shared" si="26"/>
        <v>21</v>
      </c>
      <c r="AA65" s="42">
        <f t="shared" si="26"/>
        <v>6420.7</v>
      </c>
      <c r="AB65" s="42">
        <f t="shared" si="26"/>
        <v>2020.3215539900002</v>
      </c>
      <c r="AC65" s="38">
        <f t="shared" si="26"/>
        <v>1</v>
      </c>
      <c r="AD65" s="34">
        <f t="shared" si="26"/>
        <v>35</v>
      </c>
      <c r="AE65" s="42">
        <f t="shared" si="26"/>
        <v>5635.8061850100003</v>
      </c>
      <c r="AF65" s="42">
        <f t="shared" si="26"/>
        <v>2522.9465302000003</v>
      </c>
      <c r="AG65" s="38">
        <f t="shared" si="26"/>
        <v>0.99999999999999989</v>
      </c>
      <c r="AH65" s="34">
        <f>SUM(AH61:AH64)</f>
        <v>14</v>
      </c>
      <c r="AI65" s="42">
        <f t="shared" si="26"/>
        <v>4450.9930000000004</v>
      </c>
      <c r="AJ65" s="43">
        <f t="shared" si="26"/>
        <v>1985.7492520000001</v>
      </c>
      <c r="AK65" s="40">
        <f t="shared" ref="AK65:AS65" si="27">SUM(AK61:AK64)</f>
        <v>1</v>
      </c>
      <c r="AL65" s="140">
        <f t="shared" si="26"/>
        <v>2</v>
      </c>
      <c r="AM65" s="140">
        <f t="shared" si="26"/>
        <v>40.5</v>
      </c>
      <c r="AN65" s="140">
        <f t="shared" si="26"/>
        <v>17.00432</v>
      </c>
      <c r="AO65" s="140">
        <f t="shared" si="26"/>
        <v>1</v>
      </c>
      <c r="AP65" s="34">
        <f>SUM(AP61:AP64)</f>
        <v>16</v>
      </c>
      <c r="AQ65" s="42">
        <f>SUM(AQ61:AQ64)</f>
        <v>8405.2000000000007</v>
      </c>
      <c r="AR65" s="42">
        <f t="shared" si="27"/>
        <v>3931.0587999999998</v>
      </c>
      <c r="AS65" s="226">
        <f t="shared" si="27"/>
        <v>0.99999999999999989</v>
      </c>
      <c r="AT65" s="229">
        <f>SUM(AT61:AT64)</f>
        <v>1</v>
      </c>
      <c r="AU65" s="213">
        <f t="shared" ref="AU65:AV65" si="28">SUM(AU61:AU64)</f>
        <v>43.904000000000003</v>
      </c>
      <c r="AV65" s="213">
        <f t="shared" si="28"/>
        <v>21.952000000000002</v>
      </c>
      <c r="AW65" s="212">
        <f>SUM(AW61:AW64)</f>
        <v>1</v>
      </c>
      <c r="AX65" s="110">
        <f>SUM(AX61:AX64)</f>
        <v>412</v>
      </c>
      <c r="AY65" s="238">
        <f>SUM(AY61:AY64)</f>
        <v>110684.63401601001</v>
      </c>
      <c r="AZ65" s="239">
        <f>SUM(AZ61:AZ64)</f>
        <v>47877.351992729993</v>
      </c>
      <c r="BA65" s="38">
        <f t="shared" si="26"/>
        <v>1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2022-12-04T11:29:23Z</dcterms:modified>
</cp:coreProperties>
</file>